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VZG\Javna nabava\Energetska obnova\Natječaj za nadzor\"/>
    </mc:Choice>
  </mc:AlternateContent>
  <bookViews>
    <workbookView xWindow="0" yWindow="0" windowWidth="28800" windowHeight="11835"/>
  </bookViews>
  <sheets>
    <sheet name="VC Bj_G_O" sheetId="3" r:id="rId1"/>
    <sheet name="VC Bj_stroj" sheetId="7" r:id="rId2"/>
    <sheet name="VC Bj_elektro" sheetId="6" r:id="rId3"/>
    <sheet name="VC Bj_GLAVNA REKAPIT GO_E_S" sheetId="4" r:id="rId4"/>
  </sheets>
  <definedNames>
    <definedName name="_xlnm._FilterDatabase" localSheetId="0" hidden="1">'VC Bj_G_O'!$A$1:$G$269</definedName>
    <definedName name="_xlnm._FilterDatabase" localSheetId="3" hidden="1">'VC Bj_GLAVNA REKAPIT GO_E_S'!$A$1:$G$1</definedName>
    <definedName name="_xlnm.Print_Titles" localSheetId="2">'VC Bj_elektro'!$1:$1</definedName>
    <definedName name="_xlnm.Print_Titles" localSheetId="0">'VC Bj_G_O'!$1:$2</definedName>
    <definedName name="_xlnm.Print_Titles" localSheetId="3">'VC Bj_GLAVNA REKAPIT GO_E_S'!#REF!</definedName>
    <definedName name="_xlnm.Print_Titles" localSheetId="1">'VC Bj_stroj'!$1:$2</definedName>
    <definedName name="_xlnm.Print_Area" localSheetId="0">'VC Bj_G_O'!$A$1:$G$724</definedName>
    <definedName name="_xlnm.Print_Area" localSheetId="3">'VC Bj_GLAVNA REKAPIT GO_E_S'!$A$1:$G$34</definedName>
    <definedName name="_xlnm.Print_Area" localSheetId="1">'VC Bj_stroj'!$A$1:$G$656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97" i="7" l="1"/>
  <c r="G298" i="7"/>
  <c r="G540" i="7"/>
  <c r="G624" i="7" l="1"/>
  <c r="G621" i="7"/>
  <c r="G618" i="7"/>
  <c r="G615" i="7"/>
  <c r="G612" i="7"/>
  <c r="G609" i="7"/>
  <c r="G606" i="7"/>
  <c r="G602" i="7"/>
  <c r="G601" i="7"/>
  <c r="G600" i="7"/>
  <c r="G597" i="7"/>
  <c r="G596" i="7"/>
  <c r="G593" i="7"/>
  <c r="G588" i="7"/>
  <c r="G583" i="7"/>
  <c r="G578" i="7"/>
  <c r="G575" i="7"/>
  <c r="G574" i="7"/>
  <c r="G571" i="7"/>
  <c r="G567" i="7"/>
  <c r="G562" i="7"/>
  <c r="G559" i="7"/>
  <c r="G556" i="7"/>
  <c r="G555" i="7"/>
  <c r="G554" i="7"/>
  <c r="G553" i="7"/>
  <c r="G550" i="7"/>
  <c r="G547" i="7"/>
  <c r="G538" i="7"/>
  <c r="G535" i="7"/>
  <c r="G532" i="7"/>
  <c r="G528" i="7"/>
  <c r="G525" i="7"/>
  <c r="G522" i="7"/>
  <c r="G519" i="7"/>
  <c r="G516" i="7"/>
  <c r="G513" i="7"/>
  <c r="G510" i="7"/>
  <c r="G507" i="7"/>
  <c r="G506" i="7"/>
  <c r="G505" i="7"/>
  <c r="G502" i="7"/>
  <c r="G499" i="7"/>
  <c r="G493" i="7"/>
  <c r="G490" i="7"/>
  <c r="G487" i="7"/>
  <c r="G484" i="7"/>
  <c r="G479" i="7"/>
  <c r="G478" i="7"/>
  <c r="G477" i="7"/>
  <c r="G472" i="7"/>
  <c r="G471" i="7"/>
  <c r="G470" i="7"/>
  <c r="G466" i="7"/>
  <c r="G455" i="7"/>
  <c r="G450" i="7"/>
  <c r="G445" i="7"/>
  <c r="G439" i="7"/>
  <c r="G434" i="7"/>
  <c r="G429" i="7"/>
  <c r="G424" i="7"/>
  <c r="G418" i="7"/>
  <c r="G413" i="7"/>
  <c r="G408" i="7"/>
  <c r="G402" i="7"/>
  <c r="G397" i="7"/>
  <c r="G392" i="7"/>
  <c r="G386" i="7"/>
  <c r="G383" i="7"/>
  <c r="G373" i="7"/>
  <c r="G356" i="7"/>
  <c r="G347" i="7"/>
  <c r="G344" i="7"/>
  <c r="G341" i="7"/>
  <c r="G338" i="7"/>
  <c r="G335" i="7"/>
  <c r="G332" i="7"/>
  <c r="G329" i="7"/>
  <c r="G325" i="7"/>
  <c r="G322" i="7"/>
  <c r="G319" i="7"/>
  <c r="G316" i="7"/>
  <c r="G313" i="7"/>
  <c r="G310" i="7"/>
  <c r="G307" i="7"/>
  <c r="G302" i="7"/>
  <c r="G296" i="7"/>
  <c r="G295" i="7"/>
  <c r="G292" i="7"/>
  <c r="G289" i="7"/>
  <c r="G286" i="7"/>
  <c r="G283" i="7"/>
  <c r="G280" i="7"/>
  <c r="G277" i="7"/>
  <c r="G276" i="7"/>
  <c r="G275" i="7"/>
  <c r="G274" i="7"/>
  <c r="G273" i="7"/>
  <c r="G268" i="7"/>
  <c r="G264" i="7"/>
  <c r="G261" i="7"/>
  <c r="G256" i="7"/>
  <c r="G255" i="7"/>
  <c r="G254" i="7"/>
  <c r="G253" i="7"/>
  <c r="G252" i="7"/>
  <c r="G249" i="7"/>
  <c r="G248" i="7"/>
  <c r="G247" i="7"/>
  <c r="G241" i="7"/>
  <c r="G236" i="7"/>
  <c r="G231" i="7"/>
  <c r="G230" i="7"/>
  <c r="G229" i="7"/>
  <c r="G224" i="7"/>
  <c r="G223" i="7"/>
  <c r="G222" i="7"/>
  <c r="G218" i="7"/>
  <c r="G217" i="7"/>
  <c r="G216" i="7"/>
  <c r="G215" i="7"/>
  <c r="G214" i="7"/>
  <c r="G213" i="7"/>
  <c r="G210" i="7"/>
  <c r="G199" i="7"/>
  <c r="G188" i="7"/>
  <c r="G180" i="7"/>
  <c r="G176" i="7"/>
  <c r="G171" i="7"/>
  <c r="G166" i="7"/>
  <c r="G161" i="7"/>
  <c r="G154" i="7"/>
  <c r="G149" i="7"/>
  <c r="G143" i="7"/>
  <c r="G138" i="7"/>
  <c r="G133" i="7"/>
  <c r="G128" i="7"/>
  <c r="G122" i="7"/>
  <c r="G117" i="7"/>
  <c r="G112" i="7"/>
  <c r="G106" i="7"/>
  <c r="G100" i="7"/>
  <c r="G93" i="7"/>
  <c r="G85" i="7"/>
  <c r="G76" i="7"/>
  <c r="G67" i="7"/>
  <c r="G40" i="7"/>
  <c r="G37" i="7"/>
  <c r="G34" i="7"/>
  <c r="G31" i="7"/>
  <c r="G28" i="7"/>
  <c r="G25" i="7"/>
  <c r="G22" i="7"/>
  <c r="G19" i="7"/>
  <c r="G18" i="7"/>
  <c r="G17" i="7"/>
  <c r="G14" i="7"/>
  <c r="G11" i="7"/>
  <c r="G349" i="7" l="1"/>
  <c r="G632" i="7" s="1"/>
  <c r="G635" i="7"/>
  <c r="G626" i="7"/>
  <c r="G638" i="7" s="1"/>
  <c r="G640" i="7" l="1"/>
  <c r="G12" i="4"/>
  <c r="F84" i="6"/>
  <c r="F83" i="6"/>
  <c r="F82" i="6"/>
  <c r="F81" i="6"/>
  <c r="F77" i="6"/>
  <c r="F73" i="6"/>
  <c r="F70" i="6"/>
  <c r="F67" i="6"/>
  <c r="F39" i="6"/>
  <c r="F35" i="6"/>
  <c r="F34" i="6"/>
  <c r="F26" i="6"/>
  <c r="F25" i="6"/>
  <c r="F24" i="6"/>
  <c r="A24" i="6"/>
  <c r="A25" i="6" s="1"/>
  <c r="A26" i="6" s="1"/>
  <c r="F23" i="6"/>
  <c r="F17" i="6"/>
  <c r="A17" i="6"/>
  <c r="F16" i="6"/>
  <c r="F15" i="6"/>
  <c r="F14" i="6"/>
  <c r="F13" i="6"/>
  <c r="F12" i="6"/>
  <c r="F11" i="6"/>
  <c r="F10" i="6"/>
  <c r="F9" i="6"/>
  <c r="F8" i="6"/>
  <c r="F28" i="6" l="1"/>
  <c r="F91" i="6" s="1"/>
  <c r="F18" i="6"/>
  <c r="F90" i="6" s="1"/>
  <c r="F85" i="6"/>
  <c r="F92" i="6" s="1"/>
  <c r="F93" i="6" l="1"/>
  <c r="G15" i="4"/>
  <c r="G531" i="3" l="1"/>
  <c r="G416" i="3" l="1"/>
  <c r="G478" i="3" l="1"/>
  <c r="G341" i="3"/>
  <c r="G679" i="3" l="1"/>
  <c r="G676" i="3"/>
  <c r="G333" i="3"/>
  <c r="G663" i="3" l="1"/>
  <c r="G665" i="3" s="1"/>
  <c r="G717" i="3" s="1"/>
  <c r="G582" i="3"/>
  <c r="G530" i="3"/>
  <c r="G529" i="3"/>
  <c r="G528" i="3"/>
  <c r="G412" i="3"/>
  <c r="G400" i="3"/>
  <c r="G71" i="3"/>
  <c r="G640" i="3" l="1"/>
  <c r="G633" i="3"/>
  <c r="G628" i="3"/>
  <c r="G623" i="3"/>
  <c r="G618" i="3"/>
  <c r="G613" i="3"/>
  <c r="G575" i="3" l="1"/>
  <c r="G609" i="3"/>
  <c r="G608" i="3"/>
  <c r="G597" i="3"/>
  <c r="G593" i="3"/>
  <c r="G564" i="3"/>
  <c r="G601" i="3"/>
  <c r="G600" i="3"/>
  <c r="G588" i="3"/>
  <c r="G330" i="3"/>
  <c r="G329" i="3"/>
  <c r="G81" i="3" l="1"/>
  <c r="G681" i="3"/>
  <c r="G675" i="3"/>
  <c r="G491" i="3"/>
  <c r="G469" i="3"/>
  <c r="G477" i="3"/>
  <c r="G476" i="3"/>
  <c r="G468" i="3"/>
  <c r="G467" i="3"/>
  <c r="G466" i="3"/>
  <c r="G542" i="3" l="1"/>
  <c r="G444" i="3"/>
  <c r="G415" i="3"/>
  <c r="G414" i="3"/>
  <c r="G413" i="3"/>
  <c r="G411" i="3"/>
  <c r="G410" i="3"/>
  <c r="G409" i="3"/>
  <c r="G398" i="3"/>
  <c r="G399" i="3"/>
  <c r="G401" i="3"/>
  <c r="G402" i="3"/>
  <c r="G403" i="3"/>
  <c r="G397" i="3"/>
  <c r="G381" i="3"/>
  <c r="G343" i="3" l="1"/>
  <c r="G342" i="3"/>
  <c r="G328" i="3"/>
  <c r="G340" i="3"/>
  <c r="G74" i="3"/>
  <c r="G68" i="3"/>
  <c r="G357" i="3" l="1"/>
  <c r="G356" i="3"/>
  <c r="G355" i="3"/>
  <c r="G280" i="3"/>
  <c r="G276" i="3"/>
  <c r="G275" i="3"/>
  <c r="G294" i="3"/>
  <c r="G293" i="3"/>
  <c r="G210" i="3" l="1"/>
  <c r="G260" i="3" l="1"/>
  <c r="G255" i="3"/>
  <c r="G252" i="3"/>
  <c r="G247" i="3"/>
  <c r="G242" i="3"/>
  <c r="G223" i="3"/>
  <c r="G229" i="3"/>
  <c r="G220" i="3"/>
  <c r="G217" i="3"/>
  <c r="G214" i="3"/>
  <c r="G205" i="3"/>
  <c r="G226" i="3"/>
  <c r="G202" i="3"/>
  <c r="G211" i="3"/>
  <c r="G246" i="3"/>
  <c r="G201" i="3"/>
  <c r="G180" i="3"/>
  <c r="G177" i="3"/>
  <c r="G176" i="3"/>
  <c r="G175" i="3"/>
  <c r="G174" i="3"/>
  <c r="G169" i="3"/>
  <c r="G164" i="3"/>
  <c r="G263" i="3" l="1"/>
  <c r="G706" i="3" s="1"/>
  <c r="G232" i="3"/>
  <c r="G705" i="3" s="1"/>
  <c r="G151" i="3"/>
  <c r="G145" i="3"/>
  <c r="G140" i="3" l="1"/>
  <c r="G134" i="3" l="1"/>
  <c r="G129" i="3"/>
  <c r="G128" i="3"/>
  <c r="G123" i="3"/>
  <c r="G119" i="3"/>
  <c r="G118" i="3"/>
  <c r="G109" i="3"/>
  <c r="G114" i="3"/>
  <c r="G113" i="3"/>
  <c r="G104" i="3"/>
  <c r="G103" i="3"/>
  <c r="G65" i="3"/>
  <c r="G64" i="3"/>
  <c r="G63" i="3"/>
  <c r="G62" i="3"/>
  <c r="G78" i="3"/>
  <c r="G61" i="3"/>
  <c r="G60" i="3"/>
  <c r="G56" i="3"/>
  <c r="G45" i="3"/>
  <c r="G42" i="3"/>
  <c r="G643" i="3" l="1"/>
  <c r="G692" i="3" l="1"/>
  <c r="G683" i="3"/>
  <c r="G680" i="3"/>
  <c r="G674" i="3"/>
  <c r="G652" i="3"/>
  <c r="G651" i="3"/>
  <c r="G585" i="3"/>
  <c r="G560" i="3"/>
  <c r="G685" i="3" l="1"/>
  <c r="G718" i="3" s="1"/>
  <c r="G694" i="3"/>
  <c r="G719" i="3" s="1"/>
  <c r="G654" i="3"/>
  <c r="G716" i="3" s="1"/>
  <c r="G645" i="3"/>
  <c r="G715" i="3" s="1"/>
  <c r="G485" i="3"/>
  <c r="G482" i="3"/>
  <c r="G287" i="3"/>
  <c r="G442" i="3"/>
  <c r="G423" i="3"/>
  <c r="G419" i="3"/>
  <c r="G327" i="3"/>
  <c r="G158" i="3"/>
  <c r="G52" i="3"/>
  <c r="G460" i="3" l="1"/>
  <c r="G459" i="3"/>
  <c r="G498" i="3" l="1"/>
  <c r="G332" i="3" l="1"/>
  <c r="G366" i="3" l="1"/>
  <c r="G539" i="3"/>
  <c r="G545" i="3" s="1"/>
  <c r="G520" i="3"/>
  <c r="G533" i="3" s="1"/>
  <c r="G472" i="3"/>
  <c r="G435" i="3"/>
  <c r="G41" i="3"/>
  <c r="G44" i="3"/>
  <c r="G49" i="3"/>
  <c r="G50" i="3"/>
  <c r="G84" i="3"/>
  <c r="G331" i="3"/>
  <c r="G326" i="3"/>
  <c r="G306" i="3"/>
  <c r="G299" i="3"/>
  <c r="G139" i="3"/>
  <c r="G93" i="3"/>
  <c r="G427" i="3"/>
  <c r="G502" i="3"/>
  <c r="G495" i="3"/>
  <c r="G488" i="3"/>
  <c r="G440" i="3"/>
  <c r="G439" i="3"/>
  <c r="G438" i="3"/>
  <c r="G432" i="3"/>
  <c r="G430" i="3"/>
  <c r="G373" i="3"/>
  <c r="G504" i="3" l="1"/>
  <c r="G712" i="3" s="1"/>
  <c r="G447" i="3"/>
  <c r="G707" i="3" s="1"/>
  <c r="G708" i="3" s="1"/>
  <c r="G185" i="3"/>
  <c r="G713" i="3"/>
  <c r="G714" i="3"/>
  <c r="G720" i="3" l="1"/>
  <c r="G700" i="3"/>
  <c r="G701" i="3" s="1"/>
  <c r="G722" i="3" l="1"/>
  <c r="G7" i="4" l="1"/>
  <c r="G19" i="4" s="1"/>
  <c r="G21" i="4" l="1"/>
  <c r="G22" i="4" s="1"/>
</calcChain>
</file>

<file path=xl/sharedStrings.xml><?xml version="1.0" encoding="utf-8"?>
<sst xmlns="http://schemas.openxmlformats.org/spreadsheetml/2006/main" count="1492" uniqueCount="908">
  <si>
    <t xml:space="preserve">ZIDARSKI  RADOVI </t>
  </si>
  <si>
    <t xml:space="preserve">GRAĐEVINSKI  RADOVI </t>
  </si>
  <si>
    <t xml:space="preserve">OBRTNIČKI  RADOVI </t>
  </si>
  <si>
    <t xml:space="preserve">LIMARSKI  RADOVI </t>
  </si>
  <si>
    <t xml:space="preserve">SOBOSLIKARSKO  LIČ.  RADOVI </t>
  </si>
  <si>
    <t xml:space="preserve">A. </t>
  </si>
  <si>
    <t xml:space="preserve">B. </t>
  </si>
  <si>
    <t xml:space="preserve">Razni  sitni  popravci   nakon  dovršenja  koji nisu   nastali krivnjom   izvođača, pripomoći   obrtnicima   i  instalaterima , razne  sitne  ugradbe  koje  se  ne  mogu   predvidjeti    sl. Obračun  po   stvarno  izvršenim satima  a  po odobrenju  nadzornog  inženjera  i  upisu  u  građ  dnevnik  . </t>
  </si>
  <si>
    <t xml:space="preserve">Predviđa  se  sati  </t>
  </si>
  <si>
    <t xml:space="preserve">sati </t>
  </si>
  <si>
    <t xml:space="preserve">       R E K A P I T U L A C I J A </t>
  </si>
  <si>
    <t>Jed. cijena</t>
  </si>
  <si>
    <t>Uk. cijena</t>
  </si>
  <si>
    <t>m1</t>
  </si>
  <si>
    <t xml:space="preserve">KERAMIČARSKI  RADOVI </t>
  </si>
  <si>
    <t>R. br.</t>
  </si>
  <si>
    <t>OPIS</t>
  </si>
  <si>
    <t>Jed. mj.</t>
  </si>
  <si>
    <t>Količina</t>
  </si>
  <si>
    <t xml:space="preserve">SOBOSLIKARSKO  LIČILAČKI  RADOVI </t>
  </si>
  <si>
    <t xml:space="preserve">kom </t>
  </si>
  <si>
    <t xml:space="preserve">       vel.   do  2  m2 </t>
  </si>
  <si>
    <t>m2</t>
  </si>
  <si>
    <t xml:space="preserve">m2 </t>
  </si>
  <si>
    <t xml:space="preserve">m1 </t>
  </si>
  <si>
    <t xml:space="preserve">MONTAŽNI  RADOVI </t>
  </si>
  <si>
    <t>B)</t>
  </si>
  <si>
    <t>ZIDARSKI RADOVI</t>
  </si>
  <si>
    <t>I.</t>
  </si>
  <si>
    <t xml:space="preserve">Obračun  po   m2  vertikalne  projekcije  skele </t>
  </si>
  <si>
    <t>kom</t>
  </si>
  <si>
    <t>PVC STOLARIJA</t>
  </si>
  <si>
    <t xml:space="preserve">U  cijenu  m2  uključena  i dobava i  postava  dilatacionih  fasadnih  profila     i  na  mjestima  gdje  se  mogu javiti  dodatna  naprezanja  i  kutnih  profila  sa  staklenom   mrežicom  te  aluminijski  sokl profil. </t>
  </si>
  <si>
    <t>kg</t>
  </si>
  <si>
    <t>IV</t>
  </si>
  <si>
    <t>VII</t>
  </si>
  <si>
    <t xml:space="preserve">                                       A    UKUPNO </t>
  </si>
  <si>
    <t xml:space="preserve">     raz.širina    45  cm </t>
  </si>
  <si>
    <t xml:space="preserve">       vel.  2  - 4  m2 </t>
  </si>
  <si>
    <t xml:space="preserve">                                       0       UKUPNO</t>
  </si>
  <si>
    <t>PDV 25 %</t>
  </si>
  <si>
    <r>
      <t xml:space="preserve">                                         B</t>
    </r>
    <r>
      <rPr>
        <b/>
        <sz val="10"/>
        <rFont val="Calibri"/>
        <family val="2"/>
        <charset val="238"/>
      </rPr>
      <t xml:space="preserve">   UKUPNO </t>
    </r>
  </si>
  <si>
    <r>
      <t xml:space="preserve">   </t>
    </r>
    <r>
      <rPr>
        <b/>
        <sz val="10"/>
        <rFont val="Calibri"/>
        <family val="2"/>
        <charset val="238"/>
      </rPr>
      <t xml:space="preserve">  0 +   A  + B     SVEUKUPNO    </t>
    </r>
  </si>
  <si>
    <t xml:space="preserve">"  ARTING "  d.o.o.  Bjelovar  </t>
  </si>
  <si>
    <t xml:space="preserve">GRAĐEVINSKO  OBRTNIČKIH  RADOVA </t>
  </si>
  <si>
    <t>LOKACIJA :</t>
  </si>
  <si>
    <t xml:space="preserve">PROJEKTANTSKI URED          : </t>
  </si>
  <si>
    <t>Višedjelni drveni prozori k/k, s vanjskom limenom klupčicom :</t>
  </si>
  <si>
    <t>I</t>
  </si>
  <si>
    <t>-zadnji gornji red ploča – floating buttering (ljepljenje punoplošno).</t>
  </si>
  <si>
    <t>- obavezno uračunati APU lajsne u špaletama</t>
  </si>
  <si>
    <t>RADOVI IZ ALUMINIJA</t>
  </si>
  <si>
    <t>Izraditi radioničku dokumentaciju i detalje.</t>
  </si>
  <si>
    <t>Svi puni dijelovi elemenata s ispunom iz poliuretana debljine minimalno 4cm.</t>
  </si>
  <si>
    <t>III</t>
  </si>
  <si>
    <t>CRNA BRAVARIJA</t>
  </si>
  <si>
    <t xml:space="preserve">Završno čišćenje   građevine , pranje  stakla, vrata, prozora  , podova , sanitarija  , pločica  i  dr.   a  po  završetku  svih radova . Obračun  po  m2  neto  površine zgrade. </t>
  </si>
  <si>
    <t>Čišćenje  građevine  tijekom  izvedbe   građevinsko obrtničkih  i  instalaterskih  radova  sa  odvozom  šute  i  otpada . Obračun  po  m2  neto   površine  zgrade.</t>
  </si>
  <si>
    <t>V</t>
  </si>
  <si>
    <t>VI</t>
  </si>
  <si>
    <t>II</t>
  </si>
  <si>
    <t>Opći opis:</t>
  </si>
  <si>
    <t>Sve  mjere  provjeriti  na  licu  mjesta .</t>
  </si>
  <si>
    <t>KERAMIČARSKI RADOVI</t>
  </si>
  <si>
    <t>-  kompletno sa svim slojevima</t>
  </si>
  <si>
    <t>U cijenu uključiti pripremu betonske podloge zida i cokla  čija je postojeća završna obrada bojana.</t>
  </si>
  <si>
    <t>- pc HI mort u dijelu iznad terena</t>
  </si>
  <si>
    <t xml:space="preserve">Podloge  na  koje  se  nanosi   fasadni  sustav  moraju  biti čiste , čvrste, suhe , bez ostataka ulja  i  ravne.  Max. odstupanje  ravnine  zida  na 4 m  . je  + - 1   cm .  </t>
  </si>
  <si>
    <t>-pričvrsnice obavezne (6 kom/m2) “W-shema”, kategorija opterećenja C- za blok opeku i A - za beton, preporuka je upotreba pričvrsnice sa rondelom;  dubina sidrenja u opeku ili beton minimalno 3 cm.</t>
  </si>
  <si>
    <t>- obavezno uračunati sve potrebne kutne i okapne profile s mrežicom</t>
  </si>
  <si>
    <t>Izvesti  u  svemu  po  uputi   i  uz   stručni  nadzor  proizvođača uz odgovarajuće vremenske uvjete , uz  dobavu izjave o svojstvima, tehničkih listova i dr.na tražena svojstva materijala i sustava.</t>
  </si>
  <si>
    <t xml:space="preserve">( procjena 30 % novih ploča i oko 70 % postojećih ploča koje se ponovno montiraju ) </t>
  </si>
  <si>
    <t>Procjena je da se cca 30 % ploča se zamjenjuje novima - a točna količina će se utvrditi upisom u građevinski dnevnik.</t>
  </si>
  <si>
    <r>
      <rPr>
        <u/>
        <sz val="10"/>
        <rFont val="Calibri"/>
        <family val="2"/>
        <charset val="238"/>
        <scheme val="minor"/>
      </rPr>
      <t>Demontažu treba vršiti pažljivo</t>
    </r>
    <r>
      <rPr>
        <sz val="10"/>
        <rFont val="Calibri"/>
        <family val="2"/>
        <charset val="238"/>
        <scheme val="minor"/>
      </rPr>
      <t xml:space="preserve"> jer se dio skinutog materijala, kao i dijelovi konstrukcija koji ostaju moraju sačuvati : </t>
    </r>
  </si>
  <si>
    <t>- horizontalni žljeb</t>
  </si>
  <si>
    <t xml:space="preserve">Izrada  i  montaža   opšava  na mjestu postojećih oštećenih prodora oko  dimnjaka    i  drugih  prodora    kroz  krov. </t>
  </si>
  <si>
    <t>- trapezni lim - nove ploče s postavom</t>
  </si>
  <si>
    <t>- trapezni lim - postojeće ploče s postavom</t>
  </si>
  <si>
    <t>- komplet s spojem</t>
  </si>
  <si>
    <t>- pod</t>
  </si>
  <si>
    <t xml:space="preserve">-   prodori vel. 0,3-0,5 m2 </t>
  </si>
  <si>
    <t xml:space="preserve">predviđa se sati </t>
  </si>
  <si>
    <t>projektant arhit.dijela: 
ovl.arh.Vesna Hršak dipl. ing.arh.</t>
  </si>
  <si>
    <t>ENERGETSKA OBNOVA</t>
  </si>
  <si>
    <t>A)</t>
  </si>
  <si>
    <t>VI.</t>
  </si>
  <si>
    <t>VIII.</t>
  </si>
  <si>
    <r>
      <t xml:space="preserve">INVESTITOR  : 
</t>
    </r>
    <r>
      <rPr>
        <b/>
        <sz val="10.5"/>
        <rFont val="Calibri"/>
        <family val="2"/>
        <charset val="238"/>
      </rPr>
      <t xml:space="preserve">VATROGASNA ZAJEDNICA GRADA BJELOVARA,   </t>
    </r>
    <r>
      <rPr>
        <sz val="10.5"/>
        <rFont val="Calibri"/>
        <family val="2"/>
        <charset val="238"/>
      </rPr>
      <t>Otona Kučere1, 43000 Bjelovar  ,    
OIB: 58667773073</t>
    </r>
  </si>
  <si>
    <r>
      <t>GRAĐEVINA : 
ZGRADA VATROGASNOG  CENTRA  u Bjelovaru</t>
    </r>
    <r>
      <rPr>
        <b/>
        <sz val="10.5"/>
        <rFont val="Calibri"/>
        <family val="2"/>
        <charset val="238"/>
      </rPr>
      <t xml:space="preserve">
- enegetska obnova -</t>
    </r>
  </si>
  <si>
    <r>
      <rPr>
        <b/>
        <sz val="10.5"/>
        <rFont val="Calibri"/>
        <family val="2"/>
        <charset val="238"/>
      </rPr>
      <t xml:space="preserve">Otona Kučere1, 43000 Bjelovar </t>
    </r>
    <r>
      <rPr>
        <b/>
        <sz val="10.5"/>
        <rFont val="Calibri"/>
        <family val="2"/>
      </rPr>
      <t xml:space="preserve">
</t>
    </r>
    <r>
      <rPr>
        <sz val="10.5"/>
        <rFont val="Calibri"/>
        <family val="2"/>
        <charset val="238"/>
      </rPr>
      <t>k.č.br. 4552/3  k.o. Bjelovar (300934),
z.k.č.br. 1709/6 k.o. Grad Bjelovar¸</t>
    </r>
  </si>
  <si>
    <t>TD                  :  6/18-A</t>
  </si>
  <si>
    <t>Z.O.P.             :  Z-3/18</t>
  </si>
  <si>
    <t>U Bjelovaru, veljača 2018.</t>
  </si>
  <si>
    <t xml:space="preserve">Materijal, oprema i proizvodi specificirani u stavkama, kao i kompletni sustavi mogu biti zamijenjeni jednakovrijednim materijalima, opremom, proizvodima i sistemima drugih proizvođača. </t>
  </si>
  <si>
    <t xml:space="preserve">U slučaju da ponuditelj nudi jednakovrijedne materijale, opremu i proizvode obavezno upisuje podatke o proizvođaču i tipu proizvoda u predviđeno mjesto troškovnika. </t>
  </si>
  <si>
    <t>Jednakovrijednost dokazuje dostavom dokumentacije, ispitivanja, proračuna i sl. za ponuđene jednakovrijedne proizvode ili opremu.</t>
  </si>
  <si>
    <t xml:space="preserve">Ukoliko se namjerava iz bilo kojeg razloga mijenjati projektirani toplinsko-izolacijski materijal, ugrađeni materijal NE SMIJE BITI LOŠIJE KVALITETE OD PROJEKTOM PREDVIĐENOG niti po jednom od bitnih parametara (koeficijent toplinske provodljivosti, paropropusnost, razred reakcije na požar, ...). 
Za sve ugrađene toplinsko-izolacijske materijale moraju se priložiti valjane potvrde, a za one koji ne odgovaraju projektom predviđenima sve potrebne suglasnosti i dokazi da isti ne narušavaju proračunom dokazane vrijednosti. </t>
  </si>
  <si>
    <t>Opća napomena za cijeli troškovnik:</t>
  </si>
  <si>
    <r>
      <rPr>
        <u/>
        <sz val="9"/>
        <rFont val="Calibri"/>
        <family val="2"/>
        <charset val="238"/>
      </rPr>
      <t>NAPOMENA:</t>
    </r>
    <r>
      <rPr>
        <sz val="9"/>
        <rFont val="Calibri"/>
        <family val="2"/>
        <charset val="238"/>
      </rPr>
      <t xml:space="preserve">
U  svim  stavkama  u  cijenu  je  uključeno   odvoženje  građevinskog otpada   na odobreno odlagalište,  udaljenosti cca 10 km.
S otpadom postupati, privremeno odlagati te razdvajati  u skladu s Pravilnikom o građ.otpadu.
Zbrinjavanje građevnog otpada koji eventualno sadrži azbest i dr.opasni otpad vršiti sukladno posebnom propisima.</t>
    </r>
  </si>
  <si>
    <t xml:space="preserve">Demontaža metalnih jednostrukih prozora i vrata iz  fasadnih otvora radionice u prizemlju . 
Sve  s odvozom  na  odlagalište. </t>
  </si>
  <si>
    <t>- VR-1:  vel.  370x300 cm</t>
  </si>
  <si>
    <t>- VR-3:  vel.  140x268 cm</t>
  </si>
  <si>
    <t>dvokrilna vrata zaokretna puna ili djelom ostakljena vrata iz čel.profila (st.VR-1 i -3):</t>
  </si>
  <si>
    <t xml:space="preserve">- PR-6:  vel. 230x84  cm </t>
  </si>
  <si>
    <t xml:space="preserve">- PR-7:  vel. 370x84  cm </t>
  </si>
  <si>
    <t>Jednokrilni ili fiksni čel.prozori (st.PR-6 i -7) uključivo s vanjskom limenom klupčicom.</t>
  </si>
  <si>
    <t xml:space="preserve">Demontaža  drvenih prozora k/k iz fasadnih otvora prizemlja radionice, te drvenih vrata između kotlovnice i spremišta (1_19). 
Sve  s odvozom  na  odlagalište. </t>
  </si>
  <si>
    <t xml:space="preserve">- PR-4:  vel.  368 x 53 cm </t>
  </si>
  <si>
    <t xml:space="preserve">- PR-5:  vel.  368 x 53 cm </t>
  </si>
  <si>
    <t xml:space="preserve">- vr-1: vel.   92x115   cm </t>
  </si>
  <si>
    <t>Jednokrilna drvena vrata s nadsvjetlom s rešetkom.</t>
  </si>
  <si>
    <t xml:space="preserve">Demontaža  PVC prozora  iz fasadnih otvora prizemlja radionice. 
Sve  s odvozom  na  odlagalište. </t>
  </si>
  <si>
    <t xml:space="preserve">- PR-3:  vel.  368 x 168 cm </t>
  </si>
  <si>
    <t xml:space="preserve">Demontaža  PVC prozora  iz fasadnih otvora prizemlja i kata uredskog dijela zgrade. 
Sve  s odvozom  na  odlagalište. </t>
  </si>
  <si>
    <t xml:space="preserve">- PR-1a:  vel.  365 x 200 cm </t>
  </si>
  <si>
    <t xml:space="preserve">Demontaža  PVC prozora  iz fasadnih otvora  kata uredskog dijela zgrade. 
Sve  s odvozom  na  odlagalište. </t>
  </si>
  <si>
    <t xml:space="preserve">- PR-17:  vel.  242 x 155 cm </t>
  </si>
  <si>
    <t xml:space="preserve">- PR-10:  vel.  365 x 84 cm </t>
  </si>
  <si>
    <t xml:space="preserve">- PR-11:  vel.  179 x 84 cm </t>
  </si>
  <si>
    <t xml:space="preserve">- PR-12:  vel.  84 x 84 cm </t>
  </si>
  <si>
    <t xml:space="preserve">- PR-18:  vel.  365 x 156 cm </t>
  </si>
  <si>
    <t xml:space="preserve">- PR-19:  vel.  234 x 150 cm </t>
  </si>
  <si>
    <t>Demontaža slojeva izolacije i gipskartonske obloge s ovjesom u podgledu ulaznih polja AB stropa u prostoriji garaže , s odvozom otpadnog materijala.</t>
  </si>
  <si>
    <t>Kompletna čelična podkonstrukcija zabata 1.kata  se u cijelosti zadržava za oblaganje fasade nakon ugradbe izolacije fasade.</t>
  </si>
  <si>
    <t xml:space="preserve">Skidanje ploča vršiti pažljivo , jer se veći komadi  ploča profiliranog lima deponiraju i zaštićuju na gradilištu zbog ponovne ugradbe.  </t>
  </si>
  <si>
    <t>Ostala limarija od spojeva i opšava se odvozi na otpad.</t>
  </si>
  <si>
    <r>
      <t xml:space="preserve">Demontaža fasadne obloge na zabatima 1.kata, obloga je od profiliranog  lima kompletno sa svim spojnim opšavima i okapnicama. </t>
    </r>
    <r>
      <rPr>
        <sz val="10"/>
        <rFont val="Calibri"/>
        <family val="2"/>
        <charset val="238"/>
      </rPr>
      <t xml:space="preserve">
</t>
    </r>
  </si>
  <si>
    <r>
      <rPr>
        <u/>
        <sz val="10"/>
        <rFont val="Calibri"/>
        <family val="2"/>
        <charset val="238"/>
        <scheme val="minor"/>
      </rPr>
      <t>Demontažu treba vršiti pažljivo</t>
    </r>
    <r>
      <rPr>
        <sz val="10"/>
        <rFont val="Calibri"/>
        <family val="2"/>
        <charset val="238"/>
        <scheme val="minor"/>
      </rPr>
      <t xml:space="preserve"> jer se dio skinutog materijala, kao i čelična podkonstrukcija  koji ostaju moraju sačuvati : </t>
    </r>
  </si>
  <si>
    <t xml:space="preserve">- sljemenjak </t>
  </si>
  <si>
    <r>
      <t xml:space="preserve">Demontaža krovnog pokrova dvostrešnog krova nagiba oko 6° iznad 1.kata, pokrov je od profiliranog  lima kompletno sa sljemenjakom, svim spojnim opšavima i okapnicama. </t>
    </r>
    <r>
      <rPr>
        <sz val="10"/>
        <rFont val="Calibri"/>
        <family val="2"/>
        <charset val="238"/>
      </rPr>
      <t xml:space="preserve">
</t>
    </r>
  </si>
  <si>
    <t>Kompletna čelična podkonstrukcija dvostrešnog krovišta  se u cijelosti zadržava za ponovnu postavu pokrova , a nakon postave slojeva izolacija na AB ploči iznad kata.</t>
  </si>
  <si>
    <t>Demontaža postojećeg horizontalnog visećeg žljeba komplet sa ovjesom i opšavnim limom, sve sa odvozom na otpad.</t>
  </si>
  <si>
    <t xml:space="preserve">- žljeb dvostrešnog krova kata: </t>
  </si>
  <si>
    <t xml:space="preserve">- žljeb jednostrešnih krovova radionice: </t>
  </si>
  <si>
    <t>- pokrov  falc lim  sa podkonstrukcijom</t>
  </si>
  <si>
    <t xml:space="preserve">- pokrov  profilirani lim </t>
  </si>
  <si>
    <t xml:space="preserve">- obloga profilirani lim </t>
  </si>
  <si>
    <t>Sve sa odvozom na otpad.</t>
  </si>
  <si>
    <r>
      <t xml:space="preserve">Demontaža krovnog pokrova jednostrešnih krovova nagiba oko 1-2° iznad radionice i spremišta u prizemlju, pokrov je od falc lima kompletno sa svim spojnim opšavima i okapnicama, te sa podkonstrukcijom za nagib. </t>
    </r>
    <r>
      <rPr>
        <sz val="10"/>
        <rFont val="Calibri"/>
        <family val="2"/>
        <charset val="238"/>
      </rPr>
      <t xml:space="preserve">
</t>
    </r>
  </si>
  <si>
    <t>Skinuti sve komplet sa konzolama, obujmicama i fazonskim komadima, sve sa odvozom na otpad.</t>
  </si>
  <si>
    <t>Demontaža postojećih oborinskih vertikala dvostrešnih krovova iznad 1.kata, te jednostrešnih krovova gdje je postojeći falc lim iznad prizemnog dijela.</t>
  </si>
  <si>
    <t xml:space="preserve">- OV krovova iznad kata: </t>
  </si>
  <si>
    <t xml:space="preserve">- OV krovova iznad prizemlja: </t>
  </si>
  <si>
    <t>kompl</t>
  </si>
  <si>
    <t xml:space="preserve">- LJŽC sa spojem: </t>
  </si>
  <si>
    <t>Demontirati sve uključivo sa spojem na temeljnu kanalizaciju, cijev demontirati pažljivo jer se zadržava za ponovnu ugradbu na drugu poziciju, a ostali materijal je sa odvozom na otpad.</t>
  </si>
  <si>
    <t>Demontaža postojeće donje lijevano željezne cijevi visine oko 1,5 m oborinske vertikale uz garažna vrata radionice, a radi pomaka tog spoja na novu poziciju zbog izolacije fasade.</t>
  </si>
  <si>
    <t xml:space="preserve">- slojevi na AB ploči iznad kata: </t>
  </si>
  <si>
    <t xml:space="preserve">- slojevi na AB ploči iznad prizemlja: </t>
  </si>
  <si>
    <t>Sav uklonjeni materijal je s odvozom na otpad.</t>
  </si>
  <si>
    <t>Obračun je po m2 kompletne površine.</t>
  </si>
  <si>
    <t>Sve izvesti sa potrebnim podupiranjima i na način da se ne ošteti okolna nosiva AB konstrukcija.</t>
  </si>
  <si>
    <t>Precizno uklanjanje  postojećeg AB nadvoja dijamantnim rezanjem (nadvoj s kratkom konzolom iznad postojećih garažnih vrata, između 2 AB stupa međusobno odmaknuta 370 cm)  a radi povećanja visine otvora za nova vrata).</t>
  </si>
  <si>
    <t>Poprečni presjek nadvoja je (25 cm x 35 cm) + konzola: (30 x 15 cm) . Uključiti i uklanjanje dijelova konzole na oba bočna AB stupa.</t>
  </si>
  <si>
    <t>Otpadni materijal s odvozom na otpad.</t>
  </si>
  <si>
    <t xml:space="preserve">- donji red visine oko 50 cm: </t>
  </si>
  <si>
    <t xml:space="preserve">- zadnji (gornji) red visine oko 50 cm: </t>
  </si>
  <si>
    <t>Obračun je u m2 svakog reda za skidanje ploča visine oko 0,5 m, sve s odvozom na otpad.</t>
  </si>
  <si>
    <t>Ovisno o stanju ploča ova količina je približna, a točna će se utvrditi upisom u građevinski dnevnik.</t>
  </si>
  <si>
    <t>Debljina zida je 25 cm.</t>
  </si>
  <si>
    <t>m3</t>
  </si>
  <si>
    <t>Rušenje dijela parapeta postojećeg fasadnog zida od pune opeke , a radi otvora za nova vrata uz garažna (radionica).</t>
  </si>
  <si>
    <t>Količina je procijenjena, a stvarna površina će odrediti upisom u građevinski dnevnik.</t>
  </si>
  <si>
    <t>Stavka se odnosi na elemente ugrađene na zidove koji su predmet izvedbe izolacijske obloge u prostorijama.</t>
  </si>
  <si>
    <t>Točan broj elemenata će se utvrditi upisom u građevinski dnevnik.</t>
  </si>
  <si>
    <t>Obračun je po m2 prostorija gdje se izvode radovi.</t>
  </si>
  <si>
    <t>Točna količina će se utvrditi upisom u građevinski dnevnik.</t>
  </si>
  <si>
    <t>Izmicanje postojećeg namještaja i opreme, te čišćenje dijelova prostorija koji su predmet rekonstrukcije, a sve prema uputi investitora.</t>
  </si>
  <si>
    <t>Demontaža LPS instalacije je obračunata posebno u elektrotehničkim radovima.</t>
  </si>
  <si>
    <t xml:space="preserve">- elementi na krovu zgrade: </t>
  </si>
  <si>
    <t xml:space="preserve">- elementi na fasadi: </t>
  </si>
  <si>
    <t xml:space="preserve">- elementi na unutrašnjim zidovima: </t>
  </si>
  <si>
    <t xml:space="preserve">- elementi u podgledu stropa: </t>
  </si>
  <si>
    <t>Pažljiva demontaža i privremeno deponiranje na gradilištu raznih drugih pojedinačnih elemenata opreme ili namještaja (elementi koji nisu navedeni u ostalim stavkama ovog troškovnika) fiksiranih na krovnim plohama, na fasadi, u podgledu stropova, te sa zidova koji se rekonstruiraju, a radi ponovne ugradbe nakon izvedenih radova poboljšanja ovojnice zgrade.</t>
  </si>
  <si>
    <r>
      <t xml:space="preserve">Dobava  i  montaža </t>
    </r>
    <r>
      <rPr>
        <u/>
        <sz val="10"/>
        <rFont val="Calibri"/>
        <family val="2"/>
        <charset val="238"/>
        <scheme val="minor"/>
      </rPr>
      <t xml:space="preserve">  fasadne  skele</t>
    </r>
    <r>
      <rPr>
        <sz val="10"/>
        <rFont val="Calibri"/>
        <family val="2"/>
        <charset val="238"/>
        <scheme val="minor"/>
      </rPr>
      <t xml:space="preserve">   iz  čeličnih  cijevi  sa  zaštitnim  ogradama,  za izvođenje svih radova na svim fasadama zgrade (osim tornja), skela u  svemu  prema  važećim  propisima .  Uključiti  zaštitno  platno. </t>
    </r>
  </si>
  <si>
    <r>
      <t xml:space="preserve"> </t>
    </r>
    <r>
      <rPr>
        <sz val="10"/>
        <rFont val="Calibri"/>
        <family val="2"/>
        <charset val="238"/>
      </rPr>
      <t xml:space="preserve">Sva  oštećenja   izvođač  je  dužan   otkloniti  o  svom  trošku. </t>
    </r>
  </si>
  <si>
    <r>
      <t xml:space="preserve">U cijenu svake stavke uključiti sav potreban materijal, a  za radove na većim visinama  unutar prostorija </t>
    </r>
    <r>
      <rPr>
        <u/>
        <sz val="10"/>
        <rFont val="Calibri"/>
        <family val="2"/>
        <charset val="238"/>
        <scheme val="minor"/>
      </rPr>
      <t>uključiti i potrebnu radnu SKELU.</t>
    </r>
  </si>
  <si>
    <t>II.</t>
  </si>
  <si>
    <t>BETONSKI I ARMIRANO-BETONSKI RADOVI</t>
  </si>
  <si>
    <t>U cijenu uključiti odvoz zemlje na deponij.</t>
  </si>
  <si>
    <t>- iskop humusa</t>
  </si>
  <si>
    <t>- iskop zemlje III kategorije</t>
  </si>
  <si>
    <r>
      <rPr>
        <u/>
        <sz val="10"/>
        <rFont val="Calibri"/>
        <family val="2"/>
        <charset val="238"/>
        <scheme val="minor"/>
      </rPr>
      <t>Opće napomene:</t>
    </r>
    <r>
      <rPr>
        <sz val="10"/>
        <rFont val="Calibri"/>
        <family val="2"/>
        <charset val="238"/>
        <scheme val="minor"/>
      </rPr>
      <t xml:space="preserve">
Sve iskope u blizini postojećih instalacija vršiti ručno. 
Sve postojeće instalacije zaštititi na odgovarajući način.  </t>
    </r>
  </si>
  <si>
    <t xml:space="preserve">U svim stavkama koje uključuju odvoz viška materijala na odlagalište, jedinične cijene moraju uključivati sve troškove deponiranja, uključujući obavezu izvođača da pronađe odlagalište. </t>
  </si>
  <si>
    <t>Iskop gornjeg humusnog sloja s raslinjem (d=30 cm) i zemlje III kategorije za novu betonsku pasicu oko zgrade s linijskim iskopom dubine oko 40 cm za  rigol (zapadna fasada), a  zbog sanacije nadtemeljnih zidova od vlage. Dubina iskopa će se točno odrediti na licu mjesta, najmanja pretpostavljena dubina je 60 cm.</t>
  </si>
  <si>
    <t>Strojno ušlicavanje postojećeg asfalta i iskop zemlje III kategorije za rov nove trase oborinske kanalizacije i nova RO okna.</t>
  </si>
  <si>
    <t>Iskopani materijal odlaže se privremeno na uz rub iskopanog rova. Dio materijala se koristi za zatrpavanje rova a višak se odvozi.</t>
  </si>
  <si>
    <t>Dobava šljunka miješane granulacije za zatrpavanje rova kanalizacije. Izvoditi u slojevima za zbijanjem slojeva na Ms min= 80 MN/mm2.</t>
  </si>
  <si>
    <t>ZEMLJANI RADOVI I ODVODNJA</t>
  </si>
  <si>
    <t xml:space="preserve">I -  UKUPNO  ZEMLJANI  RADOVI  I ODVODNJA </t>
  </si>
  <si>
    <t>Dobava šljunka krupnije granulacije za zatrpavanje iskopa oko zgrade nakon izvedene perimetarske izolacije temelja i nadtemeljnih zidova. Izvoditi u slojevima za zbijanjem .</t>
  </si>
  <si>
    <t>Zatrpavanje rova kanalizacije materijalom iz iskopa a u sloju između pijeska iznad cijevi te kamenog materijala ispod asfalta.</t>
  </si>
  <si>
    <t xml:space="preserve">Izrada podložnog sloja za kanalizacijske cijevi. Sloj od pijeska granulacije 0-8 mm. U stavku  uključiti pripremu podloge, nabavu materijala, prijevoz , istovar, razastiranje, zbijanje i sav rad na izradi i ugradnji sloja. </t>
  </si>
  <si>
    <t xml:space="preserve">m3 </t>
  </si>
  <si>
    <t>Dobava i ugradnja kanalizacijskih cijevi uključivo spojni materijal i pribor, spajanje i sav rad na postizanju i ispitivanju vodonepropusnosti. Cievi su promjera 150 mm.</t>
  </si>
  <si>
    <t xml:space="preserve">Zatrpavanje rova oko kanalizacijskih cijevi u visini do 30 cm iznad vrha ugrađenih cijevi. Sloj od pijeska granulacije 0-8 mm. U stavku  uključiti nabavu materijala, prijevoz , istovar, razastiranje, planiranje i zbijanje sloja. </t>
  </si>
  <si>
    <t>Dobava materijala i izrada bitumeniziranog nosivog sloja i gornjeg habajućeg sloja od asfaltbetona na mjestu rova oborinske kanalizacije.</t>
  </si>
  <si>
    <t>za uzdužni kanal: Gornju kotu podloge odrediti prema visini ruba montažnog kanala koji mora biti 2-5 mm ispod  gornje kote betonske pasice.</t>
  </si>
  <si>
    <t>Izrada betonske podloge za kanale linijske odvodnje uz zapadno pročelje. Podlogu izvesti u debljini 12 cm i na sloju zbijanog šljunka i sa nagibom min. 1,5-2% od objekta. Podložni beton ispod kanala okomitih na fasadu izvesti u min. nagibu 5% od objekta.</t>
  </si>
  <si>
    <t>Dobava montažnih betonskih otvorenih kanala za linijsku odvodnju (zapadno pročelje). Svijetla širina kanala oko 16 cm, dubina najmanje 11 cm.</t>
  </si>
  <si>
    <t>Postava kanala na betonsku podlogu u padu, a prema opisu u prethodnoj stavci.</t>
  </si>
  <si>
    <t xml:space="preserve">- uzdužni kanal: </t>
  </si>
  <si>
    <t xml:space="preserve">- poprečni kanali: </t>
  </si>
  <si>
    <t>za poprečni kanal: Gornju kotu podloge odrediti prema visini gornjeg ruba uzdužnog  kanala na način da dno poprečnog kanala naliježe na gornji rub uzdužnog kanala.</t>
  </si>
  <si>
    <t xml:space="preserve">Izrada betonske pasice oko zapadnog sokla zgrade, izvodi se iz betona d= 12,0 cm na šljunčanoj podlozi. </t>
  </si>
  <si>
    <t>U stavku uračunati i potrebne dilatacijske prekide na većim dužinama ploče.</t>
  </si>
  <si>
    <t>Izvesti kao betonsku podlogu u širini 120 cm od objekta i u padu min. 2% od objekta a prema rubnom uzdužnom rigolu. Gornju površinu zagladiti u projektiranom padu.</t>
  </si>
  <si>
    <t>Dobava i ugradba montažnog AB slivnika sa rešetkom.</t>
  </si>
  <si>
    <t>Izvedba podloge prema uputi proizvođača, u stavku uključiti i sabijanje i uređenje nasipnog materijala oko slivnika, te priključak na cijev oborinske kanalizacije promjera 150 mm.</t>
  </si>
  <si>
    <t>Dobava i ugradba tipskih montažnih revizijskih okna kanalizacije</t>
  </si>
  <si>
    <t>Ugradba prema uputi proizvođača i shemi kanalizacijske odvodnje.</t>
  </si>
  <si>
    <t>U stavku uključiti izvedbu podložnog betona za ugradbu,  izvedbu kinete, ugradnju stupaljki, izvedbu ležaja ili okvira za poklopac, potrebnu oplatu, i drugo za kompletno funkcionalno ugrađeno revizijsko okno.</t>
  </si>
  <si>
    <t xml:space="preserve">II -  UKUPNO  BETONSKI I AB  RADOVI  </t>
  </si>
  <si>
    <t>- ručni iskop - procjena 30%</t>
  </si>
  <si>
    <t>- strojni iskop - procjena 70%</t>
  </si>
  <si>
    <t>Izvedba  vertikalne  hidroizolacije  donjeg dijela armirano-betonskih fasadnih zidova podruma,  te podnožja prizemnog dijela zgrade u dijelu gdje se ne izvodi iskop oko objekta (gdje je postojeća pasica ili postojeći asfalt).</t>
  </si>
  <si>
    <t xml:space="preserve">Hidroizolaciju izvesti  u visini  30-35 cm iznad terena oko objekta. </t>
  </si>
  <si>
    <t>Hidroizolaciju izvesti nanošenjem hidroizolacijskog polimer cementnog morta u dva sloja sa potrebnim armiranim trakama za ojačanje spojeva i prijelaza iz sustava proizvođača pc HI  morta i u svemu  po uputi proizvođača.</t>
  </si>
  <si>
    <t>Izvedba  vertikalne  hidroizolacije  temelja, nadtemeljnih zidova i podnožja prizemnog dijela zgrade u visini  30-35 cm iznad kote nove pasice oko objekta, a u dijelu zgrade gdje se izvodi nova pasica uz sokl zgrade.</t>
  </si>
  <si>
    <t>Hidroizolaciju u dijelu podnožja koji će biti u tlu izvesti iz dva sloja bitumenskih traka za varenje na prednamazu i u svemu po uputi proizvođača.</t>
  </si>
  <si>
    <t>Hidroizolaciju u dijelu podnožja koji će biti 30-35 cm iznad tla izvesti iz jednog sloja bitumenskih traka za varenje na prednamazu i u svemu po uputi proizvođača.</t>
  </si>
  <si>
    <t xml:space="preserve">- sloj HI iznad tla: </t>
  </si>
  <si>
    <r>
      <t xml:space="preserve">Nakon  izvedene  HI podnožja postavljaju se slijedeći slojevi kompletnog podnožja i fasadnih zidova podruma zgrade:   toplinska izolacija pločama  ekstrudiranog   polistirena XPS-R d= 10,0 cm;  </t>
    </r>
    <r>
      <rPr>
        <sz val="10"/>
        <rFont val="Calibri"/>
        <family val="2"/>
        <charset val="238"/>
      </rPr>
      <t>λ</t>
    </r>
    <r>
      <rPr>
        <sz val="11"/>
        <rFont val="Calibri"/>
        <family val="2"/>
        <charset val="238"/>
      </rPr>
      <t xml:space="preserve"> max.= </t>
    </r>
    <r>
      <rPr>
        <sz val="10"/>
        <rFont val="Calibri"/>
        <family val="2"/>
        <charset val="238"/>
        <scheme val="minor"/>
      </rPr>
      <t>0,036W/m2K ,  učvršćenog  pričvrsnicama, na  te ploče  se  nanosi  pc ljepilo u dva sloja i s armiranjem staklenom   mrežicom, te   završna  obrada dekorativnom vodootpornom mozaik žbukom u boji i strukturi po izboru projektanta i investitora.</t>
    </r>
  </si>
  <si>
    <t xml:space="preserve">Obračun je  po m2  kompletno izvedenih  površina  uključivo sve slojeve s pripremom površina: XPS-R d= 10 cm +  mozaik žbuka </t>
  </si>
  <si>
    <t>Uz postojeći asfalt ili beton ovi slojevi se izvode na sokl profilu koji je cca 3-4 cm povišen od postojećeg uređenog terena oko zgrade.</t>
  </si>
  <si>
    <t>Izolacija kamenom vunom u pločama , λ max=0,037 W/mK, d = 6,0 cm.</t>
  </si>
  <si>
    <t xml:space="preserve">Raster ovjesa za razred opterećenja 30 kN /m2. Ovjes direktni, visina ovjesa  min. 6 cm za postavu izolacije. Spojevi ploča i spojevi s obodnim zidovima se ispunjavaju i  bandažiraju spec.trakom. </t>
  </si>
  <si>
    <t>Prije postave završnoh ploča u podgledu, lijepi se i bandažira parna brana od PE folije 0,25mm sa preklopima, i brtvljena trakama.</t>
  </si>
  <si>
    <r>
      <t>Dobava i izvedba  spuštenog stropa ispod AB stropa dijela garaža 1 uz garažna vrata, s izolacijom od kamene vune d= 6,0 cm</t>
    </r>
    <r>
      <rPr>
        <sz val="10"/>
        <rFont val="Calibri"/>
        <family val="2"/>
        <charset val="238"/>
      </rPr>
      <t>.
Podgled iz jednostrukih, punih, vlaknocementnih  ploča 1 x 12,5mm s ovjesom na podkonstrukciji iz CD profila 60x27 mm.</t>
    </r>
  </si>
  <si>
    <t>- komplet spušteni strop s izolacijom i parnom branom</t>
  </si>
  <si>
    <t xml:space="preserve">Sve izvesti u sustavu  jednog proizvođača (sve osim TI ploča treba biti jedan sustav).  </t>
  </si>
  <si>
    <t>Fasada se  izvodi  iz  fasadnih   ploča   kamene vune     klase  gorivosti  A 1 (negoriv materijal)  ,  ljepljenjem polimer  cementnim   mortom  i  učvršćenjem   odgovarajućim  pričvrsnicama .    Na  ploče  topl. izolacije    postavlja  se  u  sloju  polimercementnog  morta  alkalno postojana  armirajuća  staklena   mrežica   sa  pojačanjem  uz  otvore   i  kutnim profilima.  Drugi  sloj   mase  nanosi se  na  očvrsnuli   prvi sloj  te  nakon najmanje   10 dana   te  uz  odgovarajuću   prethodnu  impregnaciju iz sustava  i završna  silikatna  ili plemenita mineralna žbuka (žbuka veće paropropusnosti)    u  boji  zaribane  strukture  i u boji u dva tona po  izboru  projektanta i investitora.</t>
  </si>
  <si>
    <t>Prilikom zidanja sve sljubnice ispuniti mortom, a novi zid mjestimično povezati čeličnim sidrima u bočni AB stup.</t>
  </si>
  <si>
    <t xml:space="preserve">- zid d= 25,0 cm: </t>
  </si>
  <si>
    <t xml:space="preserve">- zid d= 29,0 cm: </t>
  </si>
  <si>
    <t>Zazidavanja dijelova postojećih otvora u fasadnim zidovima blok opekom d= 25,0  i 29,0 cm u produžnom mortu.</t>
  </si>
  <si>
    <t>Žbukanje dijelova fasade gdje je bila otučena loša fasadna žbuka i očišćene sljubnice do zdrave žbuke.</t>
  </si>
  <si>
    <t>Žbukanje izvesti produžnim mortom u debljini postojeće zdrave žbuke.</t>
  </si>
  <si>
    <t>Zidanja se izvode uz stavke VR-9, PR 3 i 4, te PR-1a, a nakon vađenja postojećih vrata i prozora.</t>
  </si>
  <si>
    <t>Posebno je iskazana količina ETICS sustava podnožja dijelova fasade iznad lođe, iznad nadstrešnice te iznad prizemnog dijela zgrade gdje se u donjoj visini 30 cm od poda ili ploča umjesto kamene vune tiplaju  vodoneupojne XPS-R  ploče (lambda max= 0,036 W/mK) debljine 16 cm, a ostali slojevi su isti.</t>
  </si>
  <si>
    <r>
      <t xml:space="preserve">Obračun  po m2  kompletne  završno obrađene  fasade ( </t>
    </r>
    <r>
      <rPr>
        <u/>
        <sz val="10"/>
        <rFont val="Calibri"/>
        <family val="2"/>
        <charset val="238"/>
      </rPr>
      <t xml:space="preserve"> prozori  i  vrata  su  oduzeti</t>
    </r>
    <r>
      <rPr>
        <sz val="10"/>
        <rFont val="Calibri"/>
        <family val="2"/>
        <charset val="238"/>
      </rPr>
      <t xml:space="preserve">  , a špalete obračunate zasebno )  prema debljini ploča za pojedine dijelove pročelja. </t>
    </r>
  </si>
  <si>
    <r>
      <t xml:space="preserve">- fasadni  sustav  sa kamenom vunom; tražena svojstva za ploče izolacije:  λ D max.= </t>
    </r>
    <r>
      <rPr>
        <u/>
        <sz val="10"/>
        <rFont val="Calibri"/>
        <family val="2"/>
        <charset val="238"/>
      </rPr>
      <t xml:space="preserve">0,035 </t>
    </r>
    <r>
      <rPr>
        <sz val="10"/>
        <rFont val="Calibri"/>
        <family val="2"/>
        <charset val="238"/>
      </rPr>
      <t>W/mK ,  klasa gorivosti: A1 (negoriv materijal).</t>
    </r>
  </si>
  <si>
    <t>Ostali dio sustav se izvodi standardnim ljepljenjem ploča kamene vune na sustav ispod i sa obaveznim izmakom reški.</t>
  </si>
  <si>
    <t>Sve izvoditi prema uputama proizvođača, kao i pravilima struke sa izvedbu ETICS  "sustava na sustav".</t>
  </si>
  <si>
    <t xml:space="preserve">Dobava i izvedba slojeva poda lođe na 1. katu. ( RK-1) .
Novi slojevi se izvode na postojećim keramičkim pločicama - čišćenje i pripremu podloge uračunati u jediničnu cijenu, sve slabe dijelove otući i zapuniti mortom i zaravnati. 
</t>
  </si>
  <si>
    <t>Zbog veće dužine lođe potrebno je izvesti barem 2 poprečne dilatacijske reške. Sve fuge i reške obraditi trajno elastičnim kitom.</t>
  </si>
  <si>
    <r>
      <t xml:space="preserve">Zatim slijedi izvedba hidroizolacijskog sustava pc hidroizolacionim mortom za lođe   i  terase, u dva  sloja,s rubnim trakama u sustavu i prema uputama proizvođača.  Hidroizolaciju podići  vertikalno  uz  zidove  min.  15  cm.
</t>
    </r>
    <r>
      <rPr>
        <i/>
        <sz val="10"/>
        <rFont val="Calibri"/>
        <family val="2"/>
        <charset val="238"/>
      </rPr>
      <t>( na taj sloj se direktno lijepe ker. pl.)</t>
    </r>
  </si>
  <si>
    <t xml:space="preserve">- VR-8:  vel.  102 x 246 cm </t>
  </si>
  <si>
    <t xml:space="preserve">Pažljiva demontaža  PVC vrata u lođama  uredskog dijela zgrade. Vrata su ugrađena kao posebni dio uz prozor koji se zadržava i koji se ne smije oštetiti. 
Sve  s odvozom  na  odlagalište. </t>
  </si>
  <si>
    <t xml:space="preserve">Demontaža  postojećih pohabanih unutrašnjih sjenila tipa trakaste zavjese.  Vel.sjenila cca 365x200 cm. 
Sve  s odvozom  na  odlagalište. </t>
  </si>
  <si>
    <t xml:space="preserve"> 0.  RUŠENJA, DEMONTAŽE I PRIPREMNI RADOVI</t>
  </si>
  <si>
    <t>0 - RUŠENJA, DEMONTAŽE I PRIPR.RADOVI</t>
  </si>
  <si>
    <t xml:space="preserve">Ovaj sustav se izvodi na dijelu postojećeg ETICS  (s EPS pločama) sustava sjeverne fasade a uz grijani dio zgrade (tj.ne izvodi se uz garaže). </t>
  </si>
  <si>
    <t>Tip pričvrsnica za gornji sustav će se točno odrediti nakon utvrđivanja slojeva donjeg sustava a po skidanju prvog i zadnjeg reda što je obračunato u pripremnim radovima. Pričvrsnice moraju prolaziti kroz oba sloja izolacije i sidriti u nosivi materijal (puna opeka, beton i sl.) min. 2,5-3 cm).</t>
  </si>
  <si>
    <t xml:space="preserve"> - ploče   kamene vune d=16 cm ( unutr.zid )</t>
  </si>
  <si>
    <t xml:space="preserve"> - ploče   kamene vune d=18 cm (podgled stopa garaže)</t>
  </si>
  <si>
    <t xml:space="preserve"> - ploče   kamene vune d=16 cm (podgled stopa garaže na mjestima postoj.cijevi ili kablova)</t>
  </si>
  <si>
    <t xml:space="preserve">- svi slojevi parne brane, toplinske izolacije i vjetrovne brane: </t>
  </si>
  <si>
    <t xml:space="preserve">Obračun  po m2  kompletno izvedene    toplinske izolacije sa vjetrovnom branom iznad, te parnom branom ispod izolacije. </t>
  </si>
  <si>
    <r>
      <rPr>
        <u/>
        <sz val="10"/>
        <rFont val="Calibri"/>
        <family val="2"/>
        <charset val="238"/>
        <scheme val="minor"/>
      </rPr>
      <t>Opće napomene:</t>
    </r>
    <r>
      <rPr>
        <sz val="10"/>
        <rFont val="Calibri"/>
        <family val="2"/>
        <charset val="238"/>
        <scheme val="minor"/>
      </rPr>
      <t xml:space="preserve">
Izvođač   je  obavezan   zaštititi  sve  prethodno  izvedene  radove te postojeće konstrukcije i materijale   folijama   ili  na  drugi  odgovarajući  način. 
Osobito  se  odnosi   na  zaštitu  fasade , izolacija, stolarije,    bravarije , podova , većeg komadnog namještaja i dr.  </t>
    </r>
  </si>
  <si>
    <t>Prije postave novih ploča postojeću ETICS podlogu treba po potrebi očistiti od slabih dijelova i poravnati i po potrebi isprati vodom i posušiti, a što treba uračunati u jediničnu cijenu.</t>
  </si>
  <si>
    <r>
      <t xml:space="preserve">Dobava  i  izvedba  </t>
    </r>
    <r>
      <rPr>
        <u/>
        <sz val="10"/>
        <rFont val="Calibri"/>
        <family val="2"/>
        <charset val="238"/>
        <scheme val="minor"/>
      </rPr>
      <t>toplinskog  fasadnog  sustava ETICS</t>
    </r>
    <r>
      <rPr>
        <sz val="10"/>
        <rFont val="Calibri"/>
        <family val="2"/>
        <charset val="238"/>
        <scheme val="minor"/>
      </rPr>
      <t xml:space="preserve"> sa toplinskom izolacijom od KAMENE VUNE (jedan sloj ploča izolacije u punoj debljini). </t>
    </r>
    <r>
      <rPr>
        <sz val="10"/>
        <rFont val="Calibri"/>
        <family val="2"/>
        <charset val="238"/>
      </rPr>
      <t xml:space="preserve"> </t>
    </r>
  </si>
  <si>
    <r>
      <t xml:space="preserve">Dobava  i  izvedba </t>
    </r>
    <r>
      <rPr>
        <u/>
        <sz val="10"/>
        <rFont val="Calibri"/>
        <family val="2"/>
        <charset val="238"/>
        <scheme val="minor"/>
      </rPr>
      <t xml:space="preserve"> toplinskog  fasadnog  sustava ETICS</t>
    </r>
    <r>
      <rPr>
        <sz val="10"/>
        <rFont val="Calibri"/>
        <family val="2"/>
        <charset val="238"/>
        <scheme val="minor"/>
      </rPr>
      <t xml:space="preserve"> sa toplinskom izolacijom od ploča KAMENE VUNE u načinu izvođenja "</t>
    </r>
    <r>
      <rPr>
        <u/>
        <sz val="10"/>
        <rFont val="Calibri"/>
        <family val="2"/>
        <charset val="238"/>
        <scheme val="minor"/>
      </rPr>
      <t>sustav na sustav</t>
    </r>
    <r>
      <rPr>
        <sz val="10"/>
        <rFont val="Calibri"/>
        <family val="2"/>
        <charset val="238"/>
        <scheme val="minor"/>
      </rPr>
      <t xml:space="preserve">". </t>
    </r>
    <r>
      <rPr>
        <sz val="10"/>
        <rFont val="Calibri"/>
        <family val="2"/>
        <charset val="238"/>
      </rPr>
      <t xml:space="preserve"> </t>
    </r>
  </si>
  <si>
    <t xml:space="preserve">Svi slojevi ali sa tanjom toplinskom izolacijom se polažu i preko rubne AB atike do spoja na fasadnu izolaciju (topl.most). </t>
  </si>
  <si>
    <t>Dobava  i  postava  unutrašnje izolacije zida   prema  tornju  (prostorija 1_28).</t>
  </si>
  <si>
    <t xml:space="preserve">Nosači obloge su metalni CW/UW profili 50-75 mm postavljeni na dovoljnom odmaku od postojećeg zida za debljinu ispune od 14 cm. </t>
  </si>
  <si>
    <t>- m´ un.špaleta svih novih prozora</t>
  </si>
  <si>
    <r>
      <t>Krpanje unutrašnjih špaleta i poravnanje s unutrašnjom žbukom nakon ugradbe novih vrata, prozora i dr.stijena</t>
    </r>
    <r>
      <rPr>
        <sz val="10"/>
        <rFont val="Calibri"/>
        <family val="2"/>
        <charset val="238"/>
      </rPr>
      <t xml:space="preserve">. </t>
    </r>
  </si>
  <si>
    <t>Slojevi se polažu na pripremljenu AB ploču i AB atiku.</t>
  </si>
  <si>
    <t>Na termoizolaciju se postavlja horizontalna hidroizolacija sintetičke membrane na bazi mekog PVC-a: armirana PES pletivom, UV stabilna, debljine min.= 1,5 mm.   Membrana se nehrđajućim vijcima mehanički fiksira za AB ploču - proračun vijaka daje proizvođač membrane. Spojevi se obrađuju toplinski ili kemijski, preklopi prema tehnologiji proizvođača membrane. U stavku uračunati i sva ojačanja uglova i prijelaza iz sustava membrane.</t>
  </si>
  <si>
    <t>Donji sloj na AB ploči je  parna brana od slobodno položene LDPE folije, mi=max. 1.000.000 i d=0,20mm - postava s preklopima i sa ljepljenjem spojeva samoljepljivom trakom na bazi butil gume. Parnu branu lijepiti i za bočni zid ili atiku u visini termoizolacije. Sva fiksiranja i brtvljenja uračunati u stavku.</t>
  </si>
  <si>
    <t>U stavku uračunati i dobavu i ugradbu drvenih gredica presjeka 5-10/15 cm koje se postavljaju na postojeće betonske atike radi poravnanja obodnog ruba s nagibom izolacije.</t>
  </si>
  <si>
    <t>Toplinska izolacija je od ploča kamene vune u padu oko 1,5 % : debljine 19-31 cm, tlačne čvrstoće min. 70 kPa, i  λ D max.= 0,040 W/mK , te klase gorivosti: A1 (negoriv materijal).</t>
  </si>
  <si>
    <t>U stavku uračunati i nosače gromobrana za sustav PVC HI ravnog krova.</t>
  </si>
  <si>
    <t xml:space="preserve"> - ravni krov sa slojevima parne brane, TI u padu i HI membrane</t>
  </si>
  <si>
    <t xml:space="preserve"> - spoj ravnog krova i nadozida</t>
  </si>
  <si>
    <t xml:space="preserve"> - nosači gromobrana</t>
  </si>
  <si>
    <t>U stavku uračunati tipki aluminijski ili sl nehrđajući rubni okapni element za gornji i bočni slobodni rub krova.</t>
  </si>
  <si>
    <t xml:space="preserve"> - rub sa okapnicom</t>
  </si>
  <si>
    <t xml:space="preserve"> - tipski odzračnici za RK fi 75 mm</t>
  </si>
  <si>
    <t xml:space="preserve"> - rubna atika sa slojevima drvenih gredica i završetkom HI membrane</t>
  </si>
  <si>
    <t xml:space="preserve"> - spoj ravnog krova i vanjskog žljeba</t>
  </si>
  <si>
    <t>Izvedba svih slojeva ravnog neprohodnog krova bez nadozida  s pločama izolacije u nagibu 2% (jednostrani pad) prema vanjskom žljebu (KR-4 iznad nižeg dijela uz radionicu).</t>
  </si>
  <si>
    <t>Sve isto kao u stavci opisa za ravni krov KR-3, osim:</t>
  </si>
  <si>
    <t>Nagib ploča izolacije je min. 2% : debljena izolacije je od 19 do 25 cm.</t>
  </si>
  <si>
    <t>U stavku uračunati i postavu nekoliko tipskih odzračnika iz sustava membrane.</t>
  </si>
  <si>
    <t xml:space="preserve">       vel &gt;  4m2</t>
  </si>
  <si>
    <r>
      <t xml:space="preserve"> OBRTNIČKI  RADOVI</t>
    </r>
    <r>
      <rPr>
        <sz val="12"/>
        <rFont val="Calibri"/>
        <family val="2"/>
        <charset val="238"/>
      </rPr>
      <t xml:space="preserve">  </t>
    </r>
  </si>
  <si>
    <t>Vanjski žljeb sa podkonstrukcijom je obračunat zasebno u limarskim radovima.</t>
  </si>
  <si>
    <t>Izrada,dobava i postava završne obloge  zabata fasade 1.kata trapeznim čel.plastificirani limom d= 0,6 mm u boji postojećeg pokrova. Visina vala 25 do 35 mm, odnosno kao postojeći lim fasade i u boji postojećeg lima.  Pričvršćenje na postojeću čeličnu podkonstrukciju. Kompletno sa svim opšavima na spojevima i okapnicom uz donji ab vijenac po obodu zgrade.</t>
  </si>
  <si>
    <t xml:space="preserve">Dobava i montaža dodatnih čel.profila za podkonstrukciju oba zabata iznad 1.kata. 
Uključiti potrebnu antikorozivnu zaštitu. </t>
  </si>
  <si>
    <t xml:space="preserve">Dobava i montaža dodatnih čel.profila za podkonstrukciju za žljeb dvostrešnog krova iznad 1.kata , žljeb je na novoj poziciji zbog obloge fasade. 
Uključiti potrebnu antikorozivnu zaštitu. </t>
  </si>
  <si>
    <t>- sokl</t>
  </si>
  <si>
    <r>
      <t xml:space="preserve">  </t>
    </r>
    <r>
      <rPr>
        <b/>
        <sz val="11"/>
        <rFont val="Calibri"/>
        <family val="2"/>
        <charset val="238"/>
      </rPr>
      <t xml:space="preserve">   LIMARSKI  RADOVI </t>
    </r>
  </si>
  <si>
    <t>Izrada,dobava i postava krovnog dvostrešnog pokrova iznad 1.kata trapeznim čel.plastificirani limom d= 0,6 mm u boji postojećeg pokrova. Visina vala 25 do 35 mm, odnosno kao postojeći lim fasade i u boji postojećeg lima.  Pričvršćenje na postojeću čeličnu podkonstrukciju. Kompletno sa svim opšavima na spojevima, opšavima na prodorima, sljemenjakom, opšavom spoja na fasadni lim,  i okapnicom uz žljeb.</t>
  </si>
  <si>
    <t xml:space="preserve">( procjena 30 % novih ploča i oko 70 % postojećih ploča koje se ponovno montiraju, te novi komadi trapeznog lima zbog produžetka širine krova za cca 20 cm do žljeba ) </t>
  </si>
  <si>
    <t>- horizontalni žljeb (istočna fasada)</t>
  </si>
  <si>
    <t>- horizontalni žljeb (zapadna fasada)</t>
  </si>
  <si>
    <t>- novi sljemenjak</t>
  </si>
  <si>
    <t>- trapezni lim - dodatni lim zbog nove pozicije žljeba</t>
  </si>
  <si>
    <t>U stavku uključiti spojeve na horizontalni žljeb krova,  spojeve na novi donji PVC ili postojeći lijevanoželjezni dio, odnosno  koljeno sa produženim ispustom u teren gdje nema izvedene temeljne kanalizacije oko zgrade.</t>
  </si>
  <si>
    <t>Dobava i postava donjeg dijela  oborinskih vertikala visine oko 1,5 m u novi  spoj na novu temeljnu kanalizaciju oko zgrade. Mjesto spoja je ugao kod stuba za radionicu. PVC vertikala promjera za pripasivanje limene cijevi OV fi 15 cm.   Iznad kote terena PVC vertikala treba imati mogućnost revizije : otvor sa navojnim poklopcem.</t>
  </si>
  <si>
    <r>
      <t xml:space="preserve">Dobava  i  postava  horizontalnog visećeg sandučastog žljeba iz  pocinčanog plastificiranog  lima  deb.  </t>
    </r>
    <r>
      <rPr>
        <sz val="10"/>
        <rFont val="Calibri"/>
        <family val="2"/>
        <charset val="238"/>
      </rPr>
      <t xml:space="preserve">0,7  mm , raz. širine cca  40 cm, uključujući  nosač  žljeba  iz  nehrđajućeg  materijala i  okapnicu  raz. šir.  30 cm, sve  komplet - ugradnja ravni krov iznad radionice (istok)  i ravni krov nižeg zapadnog dijela radionice. </t>
    </r>
  </si>
  <si>
    <t>Napomena:</t>
  </si>
  <si>
    <t>Boju nove plastificirane limarije određuje projektant.</t>
  </si>
  <si>
    <r>
      <t xml:space="preserve">Dobava  i  postava  svih oborinskih vertikala na zgradi  iz  čel.  pocinčanog plastificiranog lima  Φ </t>
    </r>
    <r>
      <rPr>
        <sz val="10"/>
        <rFont val="Calibri"/>
        <family val="2"/>
        <charset val="238"/>
      </rPr>
      <t>15 cm. Uključivo  nosače   iz  nehrđajućeg   materijala, te  spojem na postojeću i novu odvodnju.</t>
    </r>
  </si>
  <si>
    <t>Dobava  i  postava   kosog priključka od višeg horizontalnog žljeba do OV uz garaže, sve  iz  čel.  pocinčanog plastificiranog lima  fi 12,5 cm.  Uključivo  nosače   iz  nehrđajućeg   materijala i koljeno spoja na OV.</t>
  </si>
  <si>
    <r>
      <t xml:space="preserve">Dobava  i  postava  horizontalnog visećeg sandučastog žljeba iz  pocinčanog plastificiranog  lima  deb.  </t>
    </r>
    <r>
      <rPr>
        <sz val="10"/>
        <rFont val="Calibri"/>
        <family val="2"/>
        <charset val="238"/>
      </rPr>
      <t xml:space="preserve">0,7  mm , raz. širine cca  50 cm, uključujući  nosač  žljeba  iz  nehrđajućeg  materijala i  okapnicu  raz. šir.  30 cm, sve  komplet - ugradnja dvostrešni krov iznad 1.kata. </t>
    </r>
  </si>
  <si>
    <t xml:space="preserve">Izrada , dobava i postava  rubne okapnice poda lođe na spoju s fasadom.  Izvesti iz  čel.  poc.plastificiranog  lima , r.š. cca 50  cm  sa  brtvljenjem  trajno  elastičnim  kitom . </t>
  </si>
  <si>
    <t xml:space="preserve">Izrada , dobava i postava  opšava   sa  okapnicom   na mjestu spoja postojeće nadstrešnice i fasadnog zida zgrade.  Izvesti iz  čel.  poc.plastificiranog  lima u  boji, r.š,  cca  50  cm  sa  brtvljenjem  trajno  elastičnim  kitom . </t>
  </si>
  <si>
    <t xml:space="preserve">Izrada , dobava i postava  opšava   sa  okapnicom   na mjestu spoja postojećih  krovova s trapeznim limom i fasade zgrade.  Izvesti iz  čel.  poc.plastificiranog  lima u  boji, r.š,  cca  50  cm  sa  brtvljenjem  trajno  elastičnim  kitom . </t>
  </si>
  <si>
    <t xml:space="preserve">Ručke, kvake  i rukohvati po odabiru projektanta. Okov prilagoditi boji aluminijske konstrukcije. </t>
  </si>
  <si>
    <t>-vel. 370 x 380 cm  ( st.VR-1)</t>
  </si>
  <si>
    <r>
      <rPr>
        <u/>
        <sz val="10"/>
        <rFont val="Calibri"/>
        <family val="2"/>
        <charset val="238"/>
      </rPr>
      <t>Opći opis:</t>
    </r>
    <r>
      <rPr>
        <sz val="10"/>
        <rFont val="Calibri"/>
        <family val="2"/>
        <charset val="238"/>
      </rPr>
      <t xml:space="preserve">
Radioničke  nacrte   izrađuje  proizvođač   uz  suglasnost  projektanta.Prije izrade sve  mjere  provjeriti  na  licu  mjesta. </t>
    </r>
  </si>
  <si>
    <t>IX</t>
  </si>
  <si>
    <t xml:space="preserve">Dobava   i  opločenje  poda lođe 1.kata   podnim protukliznim ker.pločicama,otpornim na vanjske utjecaje.  Pločice  I  klase  veličine  i  boje  po  izboru projektanta. Polaganje u fleksibilnom ljepilu za  pločice ( na  izvedeni PC HI mort za vanjske terase) , fuga  na  fugu   s  fugiranjem   masom  za  fugiranje. Visina cokla  je  10  cm. </t>
  </si>
  <si>
    <t>podloga armirajući sloj ETICS sustava</t>
  </si>
  <si>
    <t>Bojanje postojeće čelične bravarije lak bojom uz potrebne predradnje (ograda lođe i dr.)</t>
  </si>
  <si>
    <t xml:space="preserve">U  cijenu  uključena  sva  brtvljenja  i sve  pokrivne  lajsne,  te  sva  ostakljenja   krila  i  nadsvjetla. Tražena svojstva  dokazuju se originalnom izjavom o svojstvima  ili drugom dokumentacijom od proizvođača. </t>
  </si>
  <si>
    <t>Svi stolarski   radovi  moraju  biti   besprijekorno   izvedeni   od  kvalitetnih   materijala . Okov mora  biti  prvoklasni po izboru projektanta. Sve  brave  cilindrične  .</t>
  </si>
  <si>
    <t>Višedjelni PVC prozori, s vanjskom i unutrašnjom limenom klupčicom:</t>
  </si>
  <si>
    <t>Višedjelni PVC prozori, s vanjskom i unutrašnjom  limenom klupčicom:</t>
  </si>
  <si>
    <t>Višedjelni PVC prozori, s vanjskom i unutrašnjom klupčicom, kutijom za roletu:</t>
  </si>
  <si>
    <t>U  cijenu   uključiti RAL ugradbu svih vrata i prozora,  te  kontinuirano  brtvljenje   trajno  elastičnim  kitom    svih  spojeva  sa  konstrukcijom   uključivo  i  brtvljenje  klupčice.   Svi  doprozornici    moraju  imati   odgovarajućju   zaštitu  folijama   ili  sl, zbog  sprečavanja   oštećenja  tijekom  građenja.   Folija  se  skida   po  završetku  radova. u cijenu uključiti i potrebnu skelu za montažu.</t>
  </si>
  <si>
    <t xml:space="preserve"> - ploče   kamene vune d= min. 8 cm (uz lođu: topl.most fasadni zid)</t>
  </si>
  <si>
    <t xml:space="preserve"> - ploče   kamene vune d= min. 8 cm (podgled AB ploče u lođi)</t>
  </si>
  <si>
    <t>- građ.otvor   276x200 cm (st. PR-1 i 1a)</t>
  </si>
  <si>
    <t>Točnu izmjeru uzeti na licu mjesta.</t>
  </si>
  <si>
    <t>III.</t>
  </si>
  <si>
    <t xml:space="preserve">III -  UKUPNO  ZIDARSKI  RADOVI  </t>
  </si>
  <si>
    <t xml:space="preserve">IV. </t>
  </si>
  <si>
    <t xml:space="preserve">IV  UKUPNO  LIMARSKI  RADOVI </t>
  </si>
  <si>
    <t>V.</t>
  </si>
  <si>
    <t>VI  CRNA BRAVARIJA UKUPNO</t>
  </si>
  <si>
    <r>
      <rPr>
        <b/>
        <sz val="10"/>
        <rFont val="Calibri"/>
        <family val="2"/>
      </rPr>
      <t xml:space="preserve">VIII  </t>
    </r>
    <r>
      <rPr>
        <sz val="10"/>
        <rFont val="Calibri"/>
        <family val="2"/>
      </rPr>
      <t xml:space="preserve">  </t>
    </r>
    <r>
      <rPr>
        <b/>
        <sz val="10"/>
        <rFont val="Calibri"/>
        <family val="2"/>
      </rPr>
      <t>UKUPNO  KERAMIČARSKI  RADOVI</t>
    </r>
    <r>
      <rPr>
        <sz val="10"/>
        <rFont val="Calibri"/>
        <family val="2"/>
      </rPr>
      <t xml:space="preserve"> </t>
    </r>
  </si>
  <si>
    <t>IX.</t>
  </si>
  <si>
    <t xml:space="preserve"> IX UKUPNO SOBOSLIKARSKI  RADOVI   </t>
  </si>
  <si>
    <t>X.</t>
  </si>
  <si>
    <t>X</t>
  </si>
  <si>
    <t>- građ.otvor   340x168 cm (st. PR-3)</t>
  </si>
  <si>
    <t>- građ.otvor   340x53 cm (st. PR-4)</t>
  </si>
  <si>
    <t>- građ.otvor   368x53 cm (st. PR-4)</t>
  </si>
  <si>
    <t>- građ.otvor  92 x 225 cm  ( st. vr-1)</t>
  </si>
  <si>
    <t>- građ.otvor  140 x 268 cm  ( st. VR-3)</t>
  </si>
  <si>
    <t xml:space="preserve">Izrada, dobava  i  montaža vanjskih,  toplinski izoliranih , dvokrilnih vrata. Vratna  krilo zaokretna i puna, svijetla širina prolaza s jednim otvorenim krilom je 81 cm, manje krilo fiksirano s mogućnošću otvaranja. Ud max = 1,40 W/m2K                                                                 </t>
  </si>
  <si>
    <t>Vrata se postavljaju do prozora PR-6.</t>
  </si>
  <si>
    <t>Prozor se postavlja do vrata VR-3.</t>
  </si>
  <si>
    <t>- građ.otvor   230x84 cm (st. PR-6)</t>
  </si>
  <si>
    <t>Uključiti unutrašnje venecijaner sjenilo.</t>
  </si>
  <si>
    <t>- građ.otvor   370x84 cm (st. PR-7)</t>
  </si>
  <si>
    <t>Prozor ima dva ostakljena polja, jedno polje je otklopno-zaokretno, drugo polje je fiksno.</t>
  </si>
  <si>
    <t xml:space="preserve">Ostakljenje svih elemenata dvoslojnim izolacijskim  staklom. Uw / Ud max = 1,4 W/m2K; Ug max= 1,1    W/m2K.   </t>
  </si>
  <si>
    <t>- građ.otvor  102 x 246 cm  ( st. VR-8)</t>
  </si>
  <si>
    <t xml:space="preserve">Izrada, dobava  i  montaža vanjskih,  toplinski izoliranih , jednokrilnih vrata koja se ugrađuju uz postojeći prozor PR-22 koji se zadržava (lođa 1.kata).                                                                </t>
  </si>
  <si>
    <t>Ud max.= 1,40 W/m2K, Ug max.= 1,10 W/m2K</t>
  </si>
  <si>
    <t xml:space="preserve">Vratna  krilo zaokretno s otvaranjem prema prostoriji.  Krilo djelomično ostakljeno: donji dio krila je pun, a gornji je ostakljen dvoslojnim IZO staklom. Kvaka s cilindar bravom.  </t>
  </si>
  <si>
    <t>Vrata se ugrađuju do postojećeg prozora PR-22.</t>
  </si>
  <si>
    <t>Prag vrata nizak: najviše 2 cm iznad gotovog poda.</t>
  </si>
  <si>
    <t>Ispod praga ugraditi slijepi dovratnik od purenita ili od jednakovrijednog materijala (lambda max.= 0,09 W/mK; materijal otporan na vlagu, otporan na starenje,  tlačna čvrstoća min. 4 MPa)  a što treba uračunati u cijenu.</t>
  </si>
  <si>
    <t>- građ.otvor   84 x 84 cm (st. PR-12)</t>
  </si>
  <si>
    <t xml:space="preserve">Izrada, dobava  i  montaža  prozora koji se sastoji od dva prozorska polja (sjeverno pročelje). 
Oba polja imaju otklopno-zaokretno krilo.                                                        </t>
  </si>
  <si>
    <t>- građ.otvor   179 x 84 cm (st. PR-11)</t>
  </si>
  <si>
    <t xml:space="preserve">Izrada, dobava  i  montaža  prozora koji se sastoji od četiri prozorska polja (sjeverno pročelje). 
Dva unutrašnja polja imaju otklopno-zaokretno krilo, oba bočna krila su fiksna.                                                        </t>
  </si>
  <si>
    <t>- građ.otvor   365 x 84 cm (st. PR-10)</t>
  </si>
  <si>
    <t xml:space="preserve">Ostakljenje  troslojnim izolacijskim  staklom. Uw max = 1,1 W/m2K; Ug max= 0,7    W/m2K.    </t>
  </si>
  <si>
    <t>U cijenu stavke svih novih prozora uključiti i novu vanjsku prozorsku klupčicu s okapnicom .</t>
  </si>
  <si>
    <t xml:space="preserve">Ostakljenje  troslojnim izolacijskim  staklom. Uw max = 1,1 W/m2K; Ug max= 0,7  W/m2K.    </t>
  </si>
  <si>
    <t>- građ.otvor   234 x 149 cm (st. PR-19)</t>
  </si>
  <si>
    <t xml:space="preserve">Izrada, dobava  i  montaža  prozora koji se sastoji od tri prozorska polja (sjeverno pročelje). 
Sva tri polja imaju po jedno otklopno-zaokretno krilo.                                                        </t>
  </si>
  <si>
    <t xml:space="preserve">Izrada, dobava  i  montaža  prozora koji se sastoji od četiri prozorska polja (sjeverno pročelje). 
Dva bočna polja imaju svaki po  jedno otklopno-zaokretno krilo, dva srednja polja su fiksno ostakljena.                                                        </t>
  </si>
  <si>
    <t>- građ.otvor  365 x 156 cm (st. PR-18)</t>
  </si>
  <si>
    <t>- građ.otvor  242 x 155 cm (st. PR-17)</t>
  </si>
  <si>
    <t xml:space="preserve">Izrada, dobava  i  montaža  prozora koji se sastoji od tri prozorska polja (sjeverno pročelje). 
Dva bočna polja imaju svaki po  jedno otklopno-zaokretno krilo, srednje polje je fiksno ostakljeno.                                                        </t>
  </si>
  <si>
    <t>U stavku uključiti i dobavu i postavu vanjske PVC rolete s unutrašnjom kutijom za roletu.</t>
  </si>
  <si>
    <t>Kutija za roletu U max = 0,80 W/m2K.</t>
  </si>
  <si>
    <t xml:space="preserve">Bojanje fasadnom bojom u dva tona po izboru projektanta. </t>
  </si>
  <si>
    <t>Bojanje postojećih dijelova fasade koji se ne oblažu novim ETICS sustavom.  U stavku uračunati prethodno krpanje pukotina i pripremu podloge: beton, postojeća završna tankoslojna dekorativna žbuka.</t>
  </si>
  <si>
    <t>Ručno premještanje i vraćanje težeg inventara i opreme nakon izvršenih radova u prostorijama.
Masivne dijelove zaštititi. 
Tlocrtna površina  prostorija u kojima se izvode izolacijske obloge je oko 570 m2.</t>
  </si>
  <si>
    <t>Skidanje postojećih slojeva originalnog ravnog krova, a koji su na AB ploči ispod limenog pokrova kata i prizemlja, uključivo čišćenje i priprema AB površine ploče i rubnog vijenca za nove slojeve izolacije iznad 1.kata.</t>
  </si>
  <si>
    <t>Slojevi koji se skidaju uključuju bitumensku HI, lagani beton debljine do 15 cm, bitum.ljepenku i poliuretansku izolaciju debljine oko 5 cm, komplet sa svim rubnim opšavima, odzračnicima i eventualnim drugim krovnim elementima sve do očišćene AB ploče s AB vijencima.</t>
  </si>
  <si>
    <t>Čišćenje postojeće AB ploče dograđenoga katnog dijela (dio zgrade gdje je garaža 2) ,  a kao priprema za postavu novih slojeva izolacije iznad 1.kata.</t>
  </si>
  <si>
    <t>Otucanje  dijela postojeće fasadne žbuke  (spremišta uz radionicu - komplet zapadno pročelje, te nastavni dijelovi na južnoj i sjevernoj strani) u visini od podnožja u terenu i iznad terena pa sve do minimalno 0,50 metra iznad vidljivih mrlja od mahovine i vlage.</t>
  </si>
  <si>
    <t>Podložni zid je od pune opeke, u stavku uključiti i čišćenje vertikalnih i horizontalnih sljubnica u dubini do zdrave žbuke.</t>
  </si>
  <si>
    <t>Pažljiva demontaža i privremeno deponiranje postojećih zidnih polica i ormarića na gradilištu, a radi njihove ponovne ugradbe nakon izvedbe zidnih obloga.</t>
  </si>
  <si>
    <t>U stavku uračunati i ponovnu montažu tih elemenata sa novim pričvrsnicama.</t>
  </si>
  <si>
    <t xml:space="preserve">- slojevi HI, XPS-a  i čepaste zaštite u tlu: </t>
  </si>
  <si>
    <t xml:space="preserve">Pažljiva demontaža  PVC fasadne stijene koja se sastoji od jednih vrata i jednog prozora u lođama  uredskog dijela zgrade. 
Sve  s odvozom  na  odlagalište. </t>
  </si>
  <si>
    <t xml:space="preserve">- (VR-8)+(PR-22): vel.  (102x246)cm+(263x156)cm </t>
  </si>
  <si>
    <t>Demontaža postojećih vanjskih kamenih i dr. prozorskih klupčica kod prozora koji se zadržavaju. Klupčice širine 15-25 cm, dužina od 1 do 4 m.
Sve s odvozom na otpad.</t>
  </si>
  <si>
    <t>Skidanje jednog dijela (donji i gornji red ploča) postojećeg ETICS sustava  kao priprema za izvedbu ETICS tzv."sustava na sustav"  na dijelu  sjeverne fasade zgrade. Postojeći ETICS koji se skida je od EPS-a d= 8 cm kompletno s pričvrsnicama. Uključiti poravnanje površina za postavljenje slojeva novog ETICS sustava koji je obračunat u posebnom dijelu ovog troškovnika.</t>
  </si>
  <si>
    <t xml:space="preserve">Sustav se izvodi i na unutrašnjim stropovima : konstr.kao MK-3  i 4, </t>
  </si>
  <si>
    <t>Nema završne dekorativne žbuke, tj. zadnji sloj sustava je armirajući sloj koji je predviđen za bojanje i mora biti zaglađen.</t>
  </si>
  <si>
    <r>
      <t xml:space="preserve">Dobava  i  izvedba  </t>
    </r>
    <r>
      <rPr>
        <u/>
        <sz val="10"/>
        <rFont val="Calibri"/>
        <family val="2"/>
        <charset val="238"/>
        <scheme val="minor"/>
      </rPr>
      <t>toplinskog  fasadnog  sustava ETICS</t>
    </r>
    <r>
      <rPr>
        <sz val="10"/>
        <rFont val="Calibri"/>
        <family val="2"/>
        <charset val="238"/>
        <scheme val="minor"/>
      </rPr>
      <t xml:space="preserve"> sa toplinskom izolacijom od KAMENE VUNE (jedan sloj ploča izolacije u punoj debljini) 
</t>
    </r>
    <r>
      <rPr>
        <u/>
        <sz val="10"/>
        <rFont val="Calibri"/>
        <family val="2"/>
        <charset val="238"/>
        <scheme val="minor"/>
      </rPr>
      <t>na unutrašnjim zidovima i stropovima</t>
    </r>
    <r>
      <rPr>
        <sz val="10"/>
        <rFont val="Calibri"/>
        <family val="2"/>
        <charset val="238"/>
        <scheme val="minor"/>
      </rPr>
      <t xml:space="preserve">. </t>
    </r>
    <r>
      <rPr>
        <sz val="10"/>
        <rFont val="Calibri"/>
        <family val="2"/>
        <charset val="238"/>
      </rPr>
      <t xml:space="preserve"> </t>
    </r>
  </si>
  <si>
    <t>Na postojeće pločice se polažu slojevi: PE pjenasta folija 0,5 cm, XPS tlačne čvrstoće min. 300 kPa , λmax.0,036 W/mK i d=6 cm, PE folija;</t>
  </si>
  <si>
    <t xml:space="preserve">iznad PE folije izvodi se cem.mort armiran mikrovlaknima d = 4 - 6 cm tj.zaglađen i u padu min. 1% od zida. </t>
  </si>
  <si>
    <t>Izvedba svih slojeva ravnog neprohodnog krova bez nadozida  s pločama izolacije u nagibu 1,5% (jednostrani pad) prema vanjskom žljebu (KR-3 iznad prizemne  radionice), sustav s mehaničkim pričvršćenjem.</t>
  </si>
  <si>
    <t>U stavku uračunati i tipske limarske okapnice i završne lajsne za sustav PVC HI ravnog krova, te sva potrebna ojačanja detalja.</t>
  </si>
  <si>
    <t>BRAVARIJA</t>
  </si>
  <si>
    <t>VANJSKA ALU ILI ČELIČNA BRAVARIJA</t>
  </si>
  <si>
    <t xml:space="preserve">Svi elementi izrađuju se od plastificiranih metalnih profila u boji RAL po izboru  projektanta , s prekinutim toplinskim mostom. </t>
  </si>
  <si>
    <t>Izrada,dobava i montaža čeličnih toplinski izoliranih sekcijskih garažnih podiznih vrata za radionicu.</t>
  </si>
  <si>
    <t>Vratna krilo iz lamela obostrano s plastificiranim črličnim limom  i toplinski izolirano, s mogućnošću manjih djelomično ostakljenih polja izolacijskim staklom ukoliko stavka u cjelini zadovoljava osnovni uvjet:
  Ud  max   =  1,4 W m2 / K.</t>
  </si>
  <si>
    <t>Ugradba je u AB fasadni okvir svijetlih mjera 370 x 380 cm.</t>
  </si>
  <si>
    <t xml:space="preserve">U stavku uključiti toplinski izolirane fasadne maske i dodatne elemente za okvir vrata, dovratnik, sav okov i vodilice za otvaranje i zatvaranje krila te zaključavanje, motor i kompletni sustav za upravljanje pogonom i sigurnu funkciju vrata. </t>
  </si>
  <si>
    <t>Minimalni svijetli otvor prolaza za vozilo je širina 340 cm i visina 350 cm.</t>
  </si>
  <si>
    <t xml:space="preserve">Boja lamela iz po proizvođaču standardne RAL skale boja aluminija i po izboru projektanta. </t>
  </si>
  <si>
    <r>
      <t xml:space="preserve">  </t>
    </r>
    <r>
      <rPr>
        <b/>
        <sz val="10"/>
        <rFont val="Calibri"/>
        <family val="2"/>
        <charset val="238"/>
      </rPr>
      <t>V   BRAVARIJA  UKUPNO</t>
    </r>
    <r>
      <rPr>
        <b/>
        <u/>
        <sz val="10"/>
        <rFont val="Calibri"/>
        <family val="2"/>
        <charset val="238"/>
      </rPr>
      <t xml:space="preserve"> </t>
    </r>
  </si>
  <si>
    <t>Obračun je po kompletu za jedan prozorski otvor, navedene mjere su građevinski otvor bez dodatka za podžbuknu kutiju na zidu iznad prozorskog otvora.</t>
  </si>
  <si>
    <t>-vel. 400 x 200 cm  ( st.PR-1b)</t>
  </si>
  <si>
    <t>-vel. 365 x 200 cm  ( st.PR-1 i 1a)</t>
  </si>
  <si>
    <t>-vel. 277 x 200 cm  ( st.PR-1 i 1a)</t>
  </si>
  <si>
    <t>Ugradba elemenata na poziciju postojećih izvađenih elemenata.</t>
  </si>
  <si>
    <t xml:space="preserve">Izrada, dobava  i  montaža prozorske stijene koja se sastoji od četiri ostakljena prozorska polja. 
Dva bočna su otklopno-zaokretna , a srednja dva polja su fiksna.
Uključiti vanjsku prozorsku klupčicu s okapnicom. Ostakljenje  dvoslojnim izolacijskim  staklom. Uw max = 1,4 W/m2K; Ug max= 1,1    W/m2K.                                                             </t>
  </si>
  <si>
    <t xml:space="preserve">Izrada, dobava  i  montaža prozorske stijene koja se sastoji od tri ostakljena prozorska polja. 
Dva bočna su otklopno-zaokretna , a srednje polje je fiksno.
Uključiti vanjsku prozorsku klupčicu s okapnicom. Ostakljenje  dvoslojnim izolacijskim  staklom. Uw max = 1,4 W/m2K; Ug max= 1,1    W/m2K.                                                             </t>
  </si>
  <si>
    <t xml:space="preserve">Izrada, dobava  i  montaža prozorske stijene koja se sastoji od četiri ostakljena prozorska polja. 
Dva bočna su otklopno-zaokretna , a dva srednja polja su fiksna.
Uključiti vanjsku prozorsku klupčicu s okapnicom. Ostakljenje  dvoslojnim izolacijskim  staklom. Uw max = 1,4 W/m2K; Ug max= 1,1    W/m2K.                                                             </t>
  </si>
  <si>
    <t xml:space="preserve">Izrada, dobava  i  montaža prozorske stijene koja se sastoji od četiri fiksno ostakljena prozorska polja. 
Uključiti vanjsku prozorsku klupčicu s okapnicom. Ostakljenje  dvoslojnim izolacijskim  staklom. Uw max = 1,4 W/m2K; Ug max= 1,1    W/m2K.                                                             </t>
  </si>
  <si>
    <t xml:space="preserve">Izrada, dobava  i  montaža fasadne stijene koja se sastoji od jednih zaokretnih vrata s nadsvjetlom i dvodjelnog prozora. 
Uključiti vanjsku prozorsku klupčicu s okapnicom.                                                           </t>
  </si>
  <si>
    <t xml:space="preserve">Izrada, dobava  i  montaža jednokrilnog otklopno-zaokretnog prozora (sjeverno pročelje). 
Uključiti vanjsku prozorsku klupčicu s okapnicom.                                                          </t>
  </si>
  <si>
    <t xml:space="preserve">Uključiti vanjsku prozorsku klupčicu s okapnicom. </t>
  </si>
  <si>
    <t xml:space="preserve">Izrada, dobava  i  postava  novih vanjskih prozorskih klupčica sa okapnicom na PVC stolariji koja se ne mijenja. Klupčica je  iz aluminijskog plastificiranog lima  razvijene širine cca 36 cm. Obračun po m1 ugrađene klupčice. </t>
  </si>
  <si>
    <t xml:space="preserve">Izrada, dobava  i  montaža unutrašnjih,  toplinski izoliranih , jednokrilnih  punih  vrata. Vratno  krilo zaokretno. Ud max = 1,40 W/m2K.                                                              </t>
  </si>
  <si>
    <t xml:space="preserve">Prozor ima dav prozorska polja, jedno polje je sa zaokretnim krilom, drugo polje je sa otklopno-zaokretnim krilom.  Krila  ostakljena dvoslojnim IZO staklom. </t>
  </si>
  <si>
    <t>Uključiti vanjsku prozorsku klupčicu s okapnicom.</t>
  </si>
  <si>
    <t>Ud i Uw max.= 1,40 W/m2K, Ug max.= 1,10 W/m2K</t>
  </si>
  <si>
    <t>- građ.otvor  (102 x 246)+(233x156) cm ( st. VR-8 i PR-22)</t>
  </si>
  <si>
    <t xml:space="preserve">KAMENOREZAČKI  RADOVI </t>
  </si>
  <si>
    <r>
      <rPr>
        <b/>
        <sz val="10"/>
        <rFont val="Calibri"/>
        <family val="2"/>
      </rPr>
      <t xml:space="preserve">IX </t>
    </r>
    <r>
      <rPr>
        <sz val="10"/>
        <rFont val="Calibri"/>
        <family val="2"/>
      </rPr>
      <t xml:space="preserve">  </t>
    </r>
    <r>
      <rPr>
        <b/>
        <sz val="10"/>
        <rFont val="Calibri"/>
        <family val="2"/>
      </rPr>
      <t xml:space="preserve">UKUPNO  KAMENOREZAČKI  RADOVI </t>
    </r>
    <r>
      <rPr>
        <sz val="10"/>
        <rFont val="Calibri"/>
        <family val="2"/>
      </rPr>
      <t xml:space="preserve"> </t>
    </r>
  </si>
  <si>
    <t xml:space="preserve">Izrada, dobava i ugradba unutrašnjih prozorskih klupčica na svim novim prozorima. </t>
  </si>
  <si>
    <t>Izvesti iz granita d= 2 cm po izboru projektanta.</t>
  </si>
  <si>
    <t>Širina klupčice je do 25 cm.</t>
  </si>
  <si>
    <t>U cijenu uključiti i potrebnu pripremu podloge i sav pričvrsni materijal.</t>
  </si>
  <si>
    <r>
      <t>Dobava  i  postava novih unutrašnjih sjenila u prostorijama: trakaste zavjese u boji sličnoj postojećima, komplet sa karnišom montiranom na strop</t>
    </r>
    <r>
      <rPr>
        <sz val="10"/>
        <rFont val="Calibri"/>
        <family val="2"/>
        <charset val="238"/>
      </rPr>
      <t>.  Otvaranje jednostrano.
Vel: 365 x 200 cm.</t>
    </r>
  </si>
  <si>
    <r>
      <rPr>
        <u/>
        <sz val="10"/>
        <rFont val="Calibri"/>
        <family val="2"/>
        <charset val="238"/>
        <scheme val="minor"/>
      </rPr>
      <t xml:space="preserve">Napomena:  </t>
    </r>
    <r>
      <rPr>
        <sz val="10"/>
        <rFont val="Calibri"/>
        <family val="2"/>
        <charset val="238"/>
        <scheme val="minor"/>
      </rPr>
      <t>Radovi se izvode na visini do 4,0 m te u cijenu svake stavke uključiti potrebnu radnu SKELU.</t>
    </r>
  </si>
  <si>
    <t xml:space="preserve">Bojanje  unutrašnjih zidova disperzivnim  bojama  u  tri  premaza  , sa  pripremom podloge  i  gletanjem  do  potpune  glatkoće. Boja  po izboru   projektanta. 
</t>
  </si>
  <si>
    <t>Uključeni svi  unutrašnji zidovi i stropovi prostorija prizemlja i 1.kata - gdje se zamjenjuje stolarija ili postavlja nova  obloga zida ili stropa.</t>
  </si>
  <si>
    <t>- sokl kata  i dijelovi iznad krovova u prizemlju , u visini 30 cm s pločama XPS-R d= 16 cm (katni dio zgrade).</t>
  </si>
  <si>
    <t>- sokl kata  , u visini 30 cm s pločama XPS-R d= 8cm (katni dio - lođa).</t>
  </si>
  <si>
    <t xml:space="preserve">Dobava  i  postava  slojeva toplinske  izolacije  na AB stropnoj ploči iznad 1.kata prema ventiliranom  tavanu.  ( TA-1  i  TA-2)
</t>
  </si>
  <si>
    <t>podloga gips ploče</t>
  </si>
  <si>
    <t xml:space="preserve">podloga  žbuka  </t>
  </si>
  <si>
    <t>Bojanje   unutrašnjih  stropova disperzivnom bojom  u  tri  premaza  sa  pripremom podloge  i  gletanjem  do  potpune   glatkoće.   
(1.kat, te garaže i spremišta uz garažu)</t>
  </si>
  <si>
    <t xml:space="preserve">Obračun količina se vrši prema dimenzijama i linijama iz projekta. </t>
  </si>
  <si>
    <r>
      <t xml:space="preserve">U zoni zahvata gdje je projektom naznačeno postojanje instalacija izvođač je obvezan u prisutnosti nadzornog inženjera izvršiti iskapanja radi </t>
    </r>
    <r>
      <rPr>
        <u/>
        <sz val="10"/>
        <rFont val="Calibri"/>
        <family val="2"/>
        <charset val="238"/>
        <scheme val="minor"/>
      </rPr>
      <t>utvrđivanja stvarnog položaja i dubine i postojećih instalacija i energetskih kabela</t>
    </r>
    <r>
      <rPr>
        <sz val="10"/>
        <rFont val="Calibri"/>
        <family val="2"/>
        <charset val="238"/>
        <scheme val="minor"/>
      </rPr>
      <t xml:space="preserve"> uključivo i zatrpavanje rova po utvrđivanju položaja instalacija. </t>
    </r>
    <r>
      <rPr>
        <u/>
        <sz val="10"/>
        <rFont val="Calibri"/>
        <family val="2"/>
        <charset val="238"/>
        <scheme val="minor"/>
      </rPr>
      <t>Navedeni radovi moraju biti uključeni u jedinične cijene stavaka troškovnika i neće se posebno obračunavati</t>
    </r>
    <r>
      <rPr>
        <sz val="10"/>
        <rFont val="Calibri"/>
        <family val="2"/>
        <charset val="238"/>
        <scheme val="minor"/>
      </rPr>
      <t xml:space="preserve">. </t>
    </r>
  </si>
  <si>
    <t xml:space="preserve">Izrada, dobava  i  montaža prozorske stijene koja se sastoji od šest ostakljenih prozorskih polja. 
Donja tri polja su fiksno ostakljena. Od gornja tri polja dva bočna su otklopno-zaokretna , a srednje polje je fiksno.
Uključiti vanjsku prozorsku klupčicu s okapnicom. Ostakljenje  dvoslojnim izolacijskim  staklom. Uw max = 1,4 W/m2K; Ug max= 1,1    W/m2K, sva donja polja imaju jedno mutno staklo.                                                             </t>
  </si>
  <si>
    <t xml:space="preserve">Ostakljenje  troslojnim izolacijskim  staklom, jedno staklo je mutno. Uw max = 1,2 W/m2K; Ug max= 0,7    W/m2K.    </t>
  </si>
  <si>
    <t>U stavkama gdje se traži mutno staklo, ta značajka se odnosi na kemijski ili mehanički (pjeskareno i sl.) obrađeno neprozirno staklo.</t>
  </si>
  <si>
    <r>
      <t xml:space="preserve">Sve komponente (osim debljine izolacije) iste kao u stavci </t>
    </r>
    <r>
      <rPr>
        <sz val="10"/>
        <color rgb="FFFF0000"/>
        <rFont val="Calibri"/>
        <family val="2"/>
        <charset val="238"/>
        <scheme val="minor"/>
      </rPr>
      <t>7</t>
    </r>
    <r>
      <rPr>
        <sz val="10"/>
        <rFont val="Calibri"/>
        <family val="2"/>
        <charset val="238"/>
        <scheme val="minor"/>
      </rPr>
      <t xml:space="preserve"> zid.radova ovog troškovnika, osim:</t>
    </r>
  </si>
  <si>
    <r>
      <t xml:space="preserve">Sve tehničke karakteristike komponenti  sustava su iste kao u sustavu s jednim slojem ploča u punoj debljini (vidjeti opis u stavci </t>
    </r>
    <r>
      <rPr>
        <sz val="10"/>
        <color rgb="FFFF0000"/>
        <rFont val="Calibri"/>
        <family val="2"/>
        <charset val="238"/>
        <scheme val="minor"/>
      </rPr>
      <t>7</t>
    </r>
    <r>
      <rPr>
        <sz val="10"/>
        <rFont val="Calibri"/>
        <family val="2"/>
        <charset val="238"/>
        <scheme val="minor"/>
      </rPr>
      <t xml:space="preserve">  zid.radova ovog troškovnika.</t>
    </r>
  </si>
  <si>
    <t>Ugradba  PVC   vrata , prozora (zidarska pripomoć) .</t>
  </si>
  <si>
    <r>
      <t xml:space="preserve">Ugradba alu.vrata (zidarska pripomoć)  </t>
    </r>
    <r>
      <rPr>
        <sz val="10"/>
        <rFont val="Calibri"/>
        <family val="2"/>
        <charset val="238"/>
      </rPr>
      <t>vel. do 14 m2</t>
    </r>
  </si>
  <si>
    <r>
      <t xml:space="preserve">Ugradba vanjskih alu.žaluzina (zidarska pripomoć)  </t>
    </r>
    <r>
      <rPr>
        <sz val="10"/>
        <rFont val="Calibri"/>
        <family val="2"/>
        <charset val="238"/>
      </rPr>
      <t>vel. do 8 m2</t>
    </r>
  </si>
  <si>
    <r>
      <t xml:space="preserve">Izrada, dobava  i  montaža vanjske fasadne stijene koja je sastavljena iz  toplinski izoliranih , jednokrilnih vrata u svemu prema opisu iz prethodne stavke </t>
    </r>
    <r>
      <rPr>
        <sz val="10"/>
        <color rgb="FFFF0000"/>
        <rFont val="Calibri"/>
        <family val="2"/>
        <charset val="238"/>
        <scheme val="minor"/>
      </rPr>
      <t xml:space="preserve">3 </t>
    </r>
    <r>
      <rPr>
        <sz val="10"/>
        <rFont val="Calibri"/>
        <family val="2"/>
        <charset val="238"/>
        <scheme val="minor"/>
      </rPr>
      <t xml:space="preserve">ovog troškovnika, te od novog prozora  (PR-22)  veličine 233 x 156 cm (lođa 1.kata).                                                                </t>
    </r>
  </si>
  <si>
    <r>
      <t xml:space="preserve">Vrata su u svemu kao u prethodnoj stavci </t>
    </r>
    <r>
      <rPr>
        <sz val="10"/>
        <color rgb="FFFF0000"/>
        <rFont val="Calibri"/>
        <family val="2"/>
        <charset val="238"/>
        <scheme val="minor"/>
      </rPr>
      <t>3</t>
    </r>
    <r>
      <rPr>
        <sz val="10"/>
        <rFont val="Calibri"/>
        <family val="2"/>
        <charset val="238"/>
        <scheme val="minor"/>
      </rPr>
      <t xml:space="preserve"> ovog troškovnika.</t>
    </r>
  </si>
  <si>
    <t>KAMENOREZAČKI RADOVI</t>
  </si>
  <si>
    <t>XI.</t>
  </si>
  <si>
    <r>
      <t xml:space="preserve"> XI  </t>
    </r>
    <r>
      <rPr>
        <b/>
        <sz val="10"/>
        <rFont val="Calibri"/>
        <family val="2"/>
        <charset val="238"/>
      </rPr>
      <t xml:space="preserve">  UKUPNO  MONTAŽNI  RADOVI </t>
    </r>
  </si>
  <si>
    <t>XI</t>
  </si>
  <si>
    <t>VIII</t>
  </si>
  <si>
    <r>
      <t xml:space="preserve">    </t>
    </r>
    <r>
      <rPr>
        <b/>
        <sz val="10"/>
        <rFont val="Calibri"/>
        <family val="2"/>
        <charset val="238"/>
      </rPr>
      <t xml:space="preserve">VII </t>
    </r>
    <r>
      <rPr>
        <b/>
        <sz val="9"/>
        <rFont val="Calibri"/>
        <family val="2"/>
        <charset val="238"/>
      </rPr>
      <t xml:space="preserve">  </t>
    </r>
    <r>
      <rPr>
        <b/>
        <sz val="10"/>
        <rFont val="Calibri"/>
        <family val="2"/>
        <charset val="238"/>
      </rPr>
      <t xml:space="preserve">UKUPNO  PVC  STOLARIJA </t>
    </r>
  </si>
  <si>
    <t>U stavku uključiti i perimetarsku izolaciju i  zaštitu HI u tlu:  sloj XPS ploča d=min. 6,0 cm, te zaštitnu čepastu membranu prije zatrpavanja iskopa šljunkom.</t>
  </si>
  <si>
    <t>-završno dekorativna žbuka obavezno paropropusna: silikatna,  ili plemenita mineralna d= 2 mm.</t>
  </si>
  <si>
    <t xml:space="preserve">- obavezno uračunati vertikalne  dilatacijske spojnice </t>
  </si>
  <si>
    <t xml:space="preserve"> - ploče   kamene vune d=18 cm ( katni dio zgrade-jug, istok i zapad )</t>
  </si>
  <si>
    <t xml:space="preserve"> - ploče   kamene vune d=16 cm (prizemni dio zgrade: istok, jug i zapad)</t>
  </si>
  <si>
    <t xml:space="preserve"> - ploče   kamene vune d= min. 8 cm (prizemni dio zgrade: topl.most u stupu i gredi: VZ-7)</t>
  </si>
  <si>
    <t>Sustav se izvodi na unutrašnjim zidovima : konstr.kao ZU-3  i 4, i dr.</t>
  </si>
  <si>
    <t xml:space="preserve"> - ploče   kamene vune d=18 cm ( unutr.zid )</t>
  </si>
  <si>
    <t xml:space="preserve"> - ploče   kamene vune d= 10  cm ("sustav na sustav")</t>
  </si>
  <si>
    <t>Posebno je iskazana količina novog donjeg i gornjeg reda koji moraju biti izvedeni punoplošnim ljepljenjem ploča kamene vune d= 18,0 cm na očišćenu i pripremljenu podlogu. Točna količina za ova dva reda će se utvrditi upisom u građ.dnevnik.</t>
  </si>
  <si>
    <t xml:space="preserve"> - ploče   kamene vune d=18 cm ljepljene punoplošno  ( donji i gornji red )</t>
  </si>
  <si>
    <t xml:space="preserve">Izolacija je od ploča  kamene vune  λmax. = 0,039 W/mK, d min.= 24,0 cm. Postava u jednom ili u dva sloja s izmakom reški ( d= 12+12 cm ili sl,.) .
U cijenu uključiti donju parnu branu - PE foliju 0,25 mm postavljenu na izravnatu stropnu ploču prije izolacije, te vjetrovnu branu: paropropusno-vodonepropusnu   foliju  iznad  topl. izolacije.
PE folija slobodno položena s preklopima i s podizanjem u visini pune izolacije uz sve vert. konstrukcije.
Gornja folija koja ima funkciju vjetrovne brane se polaže slobodno s preklopima i obavezno se mehanički pričvršćuje na obodne zidove, npr.klamericama na  letve ili podložene  rubne daske što treba uključiti u cijenu.
</t>
  </si>
  <si>
    <t>U stavku uračunati i dodatni trapezni lim postojećih pokrova spremišta uz radionicu a radi pomaka žljeba zbog obloge fasade.</t>
  </si>
  <si>
    <t>Konstrukcija i svi elementi moraju biti stabilni i na otvoru najveće širine. Bočne vodilice šinske.</t>
  </si>
  <si>
    <t>Izrada, dobava i ugradba vanjskih aluminijskih žaluzina na ručni pogon. Ugradba je  ispred prozora na južnoj fasadi.</t>
  </si>
  <si>
    <t>Fasadne konzole se učvršćuju na prozorski okvir.</t>
  </si>
  <si>
    <t>Žaluzine sa lamelama širine 80 mm, lamele se trebaju okretati oko osi ,  gornja kutija za lamele se ugrađuje "podžbukno" unutar ETICS sustava - u stavku uključiti potrebnu  izolacijsku ploču od tvrde kamene vune na kontaktu kutije i postojećeg zida i potrebne profile za prelaz na špaletu u tom dijelu.</t>
  </si>
  <si>
    <t xml:space="preserve">Na obodne zidove membrana se podiže u visini  min.30 cm , uz obavezni fazonski trokutasti element od kamene vune, te sva ojačanja prijelaza i spoja , te sa svim elementima za ojačanje spojeva iz sustava proizvođača (brtve , putz lajsna i dr.). </t>
  </si>
  <si>
    <t>U stavci je obračunata i izolacija vertikalnog zapadnog i južnog nadozida na spoju između nižeg (KR-4) i višeg (KR-3) ravnog krova, sve u sustavu kao i ravni krov samo sa pločama kamene vune za ravni krov i u debljini 18 cm i bez zahtjeva za povećanu tlačnu čvrstoću ploča.</t>
  </si>
  <si>
    <t xml:space="preserve"> - vertikalni nadozid u slojevima kao ravni krov s pločama kamene vune d= 18 cm:</t>
  </si>
  <si>
    <t>-vel. 208 x 135 cm  ( st.PR-20)</t>
  </si>
  <si>
    <t xml:space="preserve">Prije postave obloge na izvedenu toplinsku izolaciju se postavlja sloj parne brane - PE folije d= 0,20 mm s preklopima i bandažirano (brtvljeno trakama za brtvljenje spojeva). </t>
  </si>
  <si>
    <t>Izvodi se kao samostojeća montažna zidna obloga s vlagootpornim gipskartonskim pločama i ispunom kamenom vunom d=14,0 cm (lambda max= .</t>
  </si>
  <si>
    <t xml:space="preserve">      G L A V N A     R E K A P I T U L A C I J A </t>
  </si>
  <si>
    <t xml:space="preserve">1) </t>
  </si>
  <si>
    <t>GRAĐEVINSKO-OBRTNIČKI RADOVI</t>
  </si>
  <si>
    <t xml:space="preserve">                                              UKUPNO</t>
  </si>
  <si>
    <t xml:space="preserve">2) </t>
  </si>
  <si>
    <t xml:space="preserve">                                              UKUPNO </t>
  </si>
  <si>
    <t xml:space="preserve">3) </t>
  </si>
  <si>
    <r>
      <t xml:space="preserve">   </t>
    </r>
    <r>
      <rPr>
        <b/>
        <sz val="11"/>
        <rFont val="Calibri"/>
        <family val="2"/>
        <charset val="238"/>
      </rPr>
      <t xml:space="preserve">  1 +   2  + 3      RADOVI na energetskoj obnovi  UKUPNO   : </t>
    </r>
  </si>
  <si>
    <t xml:space="preserve">RADOVI na energetskoj obnovi  UKUPNO  s PDV-om: : </t>
  </si>
  <si>
    <t>glavni projektant:</t>
  </si>
  <si>
    <t>Vesna Hršak, dipl.ing.arh A1318</t>
  </si>
  <si>
    <t>red.br.</t>
  </si>
  <si>
    <t>jed.mj.</t>
  </si>
  <si>
    <t>količina</t>
  </si>
  <si>
    <t>jed. cijena</t>
  </si>
  <si>
    <t>ukupna cijena</t>
  </si>
  <si>
    <t xml:space="preserve">1.)   ZAMJENA POSTOJEĆEG PLINSKOG KOTLA </t>
  </si>
  <si>
    <t xml:space="preserve"> NOVIM KONDENZACIJSKIM KOTLOVIMA</t>
  </si>
  <si>
    <t>1.</t>
  </si>
  <si>
    <t>Zatvaranje dovoda plina na glavnoj plinskoj slavini u sklopu FRMS-a, ispuštanje zaostalog plina i inertizacija postojećeg dijela plinske instalacije upuhivanjem zraka ili inertnog plina.</t>
  </si>
  <si>
    <t>kompl.</t>
  </si>
  <si>
    <t>2.</t>
  </si>
  <si>
    <t>Demontaža postojećeg plinskog kotla -jedan kotao s plinskim pretlačnim plamenikom i plinskom rampom zajedno sa dimovodom .</t>
  </si>
  <si>
    <t>3.</t>
  </si>
  <si>
    <t>NO40</t>
  </si>
  <si>
    <t>m</t>
  </si>
  <si>
    <t>NO50</t>
  </si>
  <si>
    <t>NO65</t>
  </si>
  <si>
    <t>4.</t>
  </si>
  <si>
    <t>Bojenje plinskog cjevovoda žutom lak bojom u dva premaza.</t>
  </si>
  <si>
    <r>
      <t>m</t>
    </r>
    <r>
      <rPr>
        <vertAlign val="superscript"/>
        <sz val="11"/>
        <rFont val="Arial CE"/>
        <family val="2"/>
        <charset val="238"/>
      </rPr>
      <t>2</t>
    </r>
  </si>
  <si>
    <t>5.</t>
  </si>
  <si>
    <t>komplet</t>
  </si>
  <si>
    <t>6.</t>
  </si>
  <si>
    <t xml:space="preserve">Sitni potrošni materijal potreban za rekonstrukciju plinske instalacije, kao acetilen, kisik, žica za varenje, fitinzi, brtveni i spojni materijal, temeljna boja i slično. </t>
  </si>
  <si>
    <t>7.</t>
  </si>
  <si>
    <t>Troškovi vezani uz preuzimanje plinske instalacije od strane Distributera plina.</t>
  </si>
  <si>
    <t>8.</t>
  </si>
  <si>
    <t>Demontaža postojećeg sustava automatske regulacije, troputnog ventila i spojeva prema izvršnim elementima zajedno sa  ožičenjem.</t>
  </si>
  <si>
    <t>9.</t>
  </si>
  <si>
    <t>Demontaža postojećeg sustava za omekšavanje vode, te ventilacijske rešetke u vratima.</t>
  </si>
  <si>
    <t>10.</t>
  </si>
  <si>
    <t>Demontaža postojećih cirkulacijskih pumpi  sustava radijatorskog grijanja  zajedno sa ventilma, demontaža postojećeg razdjelnika i sabirnika zajedno sa cijevnim razvodima u kotlovnici dimenzija NO80, NO65, NO50, te demontaža postojeće ekspanzijske posude s pripadajućom instalacijom.</t>
  </si>
  <si>
    <t>11.</t>
  </si>
  <si>
    <t>Regulacijski sustav kotla mora biti s ugraðenim servisnim, dijagnostickim sustavom, komunikacijskim suceljem za digitalni programator loženja, nadzor ložišnog ureðaja, tekstualno pokazivanje stanja  pogona i poruka održavanja, sa obuhvatnim servisnim funkcijama. Usklaðena oprema sustava. S elektrodom za paljenje i nadzor, s nižim vrijednostima emisije, za prirodni plin E i LL tlaka 20 mbar, 230V/50 Hz.</t>
  </si>
  <si>
    <t>Područje minimalnog toplinskog učina</t>
  </si>
  <si>
    <t>- pri 50/30 °C:  20,8 kW</t>
  </si>
  <si>
    <t xml:space="preserve">- pri 80/60 °C:  19 kW </t>
  </si>
  <si>
    <t>Područje maksimalnog toplinskog učina</t>
  </si>
  <si>
    <t>- pri 50/30 °C:  99,5 kW (do 100 kW)</t>
  </si>
  <si>
    <t>- pri 80/60 °C:  94,5 kW (do 95 kW)</t>
  </si>
  <si>
    <t>Područje modulacije : 20-100 %</t>
  </si>
  <si>
    <t>Normi koeficijent iskoristivosti kotla : 99%</t>
  </si>
  <si>
    <t>Težina: do 70 kg</t>
  </si>
  <si>
    <t>Polazni/povratni vod: R 1 1/2"</t>
  </si>
  <si>
    <t>Plinski priključak : R 1"</t>
  </si>
  <si>
    <t>Dimovodni prikljucak (kolcak): 110</t>
  </si>
  <si>
    <t>Prikljucak za dovod svježeg zraka:160</t>
  </si>
  <si>
    <t>Max. temp. polaznog voda: 90 °C</t>
  </si>
  <si>
    <t>Dimenzije</t>
  </si>
  <si>
    <t>Dubina : do 600 mm</t>
  </si>
  <si>
    <t>Širina : do 505 mm</t>
  </si>
  <si>
    <t>Visina: do 1250 mm</t>
  </si>
  <si>
    <t>Energetski razred : A</t>
  </si>
  <si>
    <t>Tip zaštite : IP X4D</t>
  </si>
  <si>
    <t>Proizvođač:</t>
  </si>
  <si>
    <t>Tip:</t>
  </si>
  <si>
    <t xml:space="preserve">      kompl.</t>
  </si>
  <si>
    <t>12.</t>
  </si>
  <si>
    <t>Dobava automatske regulacije sustava grijanja i pogona kotla , modularni digitalni regulacijski ureðaj za zidnu montažu, u osnovnoj opremljenosti  zajedno sa spojnim materijalom i potrebnim ožičenjem, te spajanjem na potrebne svih elemenata polja, primjena kao:</t>
  </si>
  <si>
    <t>Regulator voðen vremenskim prilikama za 4 kruga grijanja i pripremu tople vode,s regulacijom solarne pripreme tople vode i podrške grijanju.
Dodatno je moguce regulirati 2 kruga punjenja spremnika za pripremu tople vode, jednu solarnu pripremu tople vode te solarnu podršku grijanju.</t>
  </si>
  <si>
    <t>Upravljacka jedinica raspolaže vremenskim programima:
- Grijanje: Za svaki krug grijanja po 2 vremenska programa sa 6 uklopnih vremena po danu
(iznimka: za stalni krug grijanja samo 1 vremenski program).
- Topla voda: Za svaki krug grijanja tople vode jedan vremenski program za pripremu
tople vode i vremenski program za cirkulacijsku pumpu sa 6 uklopnih vremena po danu.
o Upravljacka jedinica služi za prikazivanje informacija ureðaja za grijanje i
instalacije grijanja te za promjenu postavki.
o Touch tipke</t>
  </si>
  <si>
    <t>o LCD sucelje velike rezolucije
o Automatska konfiguracija s detekcijom svih modula
o Automatska termicka dezinfekcija
o Program za godišnji odmor, mogucnost programiranja do 5 godišnjih odmora unaprijed
o Mogucnosti instalacije:
- U jedan ureðaj za grijanje sa suceljem BUS EMS 2 (sustav upravljanja energijom) ili
sa suceljem BUS 2-žilni BUS.
- Na zidu uz vezu BUS prema ureðaju za grijanje sa suceljem BUS 2-žilni ili EMS 2.
o Upravljacka jedinica nakon 1 . sat rada ima rezervu napajanja od najmanje 8 sati.
Ako nestanak struje traje dulje od rezervnog napajanja, brišu se datum i vrijeme.
Sva podešenja ostaju sacuvana.
o Kaskadno spajanje (moguca 4 ureðaja u kaskadi)
Montaža:
o Zidna montaža 
o Nazivni napon 10 ... 24 V DC
o Nazivna struja (bez rasvjete) 9 mA
Tip zaštite
o kod zidne instalacije IP20
o kod instalacije u ureðaj za grijanje IPX2D</t>
  </si>
  <si>
    <r>
      <rPr>
        <sz val="11"/>
        <rFont val="Arial"/>
        <family val="2"/>
        <charset val="238"/>
      </rPr>
      <t>Napomena : proizvod mora biti odgovarajući i originalan sastavni  dio automatske regulacije plinskog kondenzacijskog kotla istog proizvođača</t>
    </r>
    <r>
      <rPr>
        <sz val="10"/>
        <rFont val="Arial"/>
        <family val="2"/>
        <charset val="238"/>
      </rPr>
      <t>.</t>
    </r>
  </si>
  <si>
    <t>13.</t>
  </si>
  <si>
    <t xml:space="preserve">Dobava kaskadnog uklopnog modula.
Modul služi za za upravljanje do 4 ureðaja za grijanje. Kaskadni sustav se može proširiti do maks. 5 kaskadnih modula (16 ureðaja za grijanje) za pridobivanje veceg toplinskog ucinka.
o Modul služi za upravljanje kotlovima modula za vođenje dodatna dva kruga grijanja uz osnovni regulacijski sustav  zajedno sa spojnim materijalom i potrebnim ožičenjem, te spajanjem na potrebne svih elemenata polja </t>
  </si>
  <si>
    <t xml:space="preserve">Modul obuhvaca vanjsku temperaturu, temperaturu polaznog i povratnog voda.
o Konfiguracija kaskadnog sustava upravljackom jedinicom sa suceljem BUS EMS 2 / EMS plus
(nije moguce sa svim upravljackim jedinicama).
o Sustav upravljanja EMS plus je modul za zidnu montažu
o Upravljacka jedinica sustava CW400 za jednostavno upravljanje i parametriranje
o Spajanje vanjskog osjetnika, osjetnika hidraulicne skretnice i modula za miješani i/ili
nemiješani krug izravno na kaskadni modul
o Priprema tople vode preko pumpe za spremnik i zasebnog modula 
o Jednostavno osnovno upravljanje preko kodiranja adresa (serijska standardna kaskada,
serijski optimizirana kaskada ili serijska kaskada sa pokrovom vršnog opterecenja)
</t>
  </si>
  <si>
    <t xml:space="preserve"> Regulacija temperature polaznog voda graðevinskom kontrolnom tehnikom s izlazom
regulatora od 0-10 V.
o Kodirani razlicitim bojama konektora
o Opseg isporuke:
- za zidnu montažu
- Tehnicka dokumentacija
- Napomena: Pozor! Osjetnik hidraulicne skretnice nije u opsegu isporuke
o Tehnicki zahtjev sustava je kompatibilnost plinskog ureðaja s EMS regulacijom
Mrežni napon 230VAC 50 Hz
- BUS sucelje EMS 1.0 / EMS2.0
- Maks. izlazna snaga po pumpe 250 W (pumpe visoke ucinkovitosti) maks. 40 A/msek
- Zaštita za montažu na zid IP 44</t>
  </si>
  <si>
    <t>14.</t>
  </si>
  <si>
    <t xml:space="preserve">Dobava uklopnog modula kruga grijanja s miješanjem ili bez miješanja
Modul služi za upravljanje
- kruga grijanja (kod dizalica topline i rashladni krug) s pumpom grijanja i s
ili bez motora miješalice
- kruga spremnika s odvojenom pumpom punjenja spremnika i kružnom pumpom
(izborno kružna pumpa).
o Modul obuhvaca
- temp. polaznog voda u dodijeljenom krugu grijanja ili temp. spremnika tople vode
- temperaturu na hidraulicnoj skretnici (izborno)
- upravljacki signal termostata dodijeljenom krugu grijanja
(izborno kod nemiješajuceg kruga grijanja).
- upravljackog signala kondenzacijskog kontrolnika u dodijeljenom krugu hlaðenja
Jednostavno kodiranje krugova grijanja
</t>
  </si>
  <si>
    <t>Obujam isporuke
o Senzor temperature kruga mješaca MF
Nazivni naponi
o BUS 15 V DC (zaštita od krivog polariteta)
- Opskrba naponom modula 230 V AC, 50 Hz
- Upravljacka jedinica 15 V DC (zaštita od krivog polariteta)
- Pumpa i miješalica 230 V AC, 50 Hz
Dodatni pribor
o Za krug grijanja s miješanjem, bez miješanja i stalni krug grijanja:
- Pumpa za grijanje
- Temp. osjetnik polaznog voda - sustav (izborno, nije moguce sa svim upravlj. jedinicama)
- Termostat</t>
  </si>
  <si>
    <t>15.</t>
  </si>
  <si>
    <t xml:space="preserve">Dobava sobnog termostata ON/OFF regulatora.Regulator voðen sobnom temperaturom, CR10 stalno nadzire temperaturu prostorije i regulira temperaturu u proizvoðacu topline tako da se postigne željena temperatura prostorije.
Regulator zone za po jedan nemiješajuci krug grijanja uz modul zone i maks. 8 krugova grijanja u postrojenjima bez nadreðene upravljacke jedinice.
Daljinsko upravljanje kod ureðaja s nadreðenom upravljackom jedinicom
Za proizvoðace topline sa dvožilnim BUS konektorom, npr. EMS i EMS plus
Kombinacija moguca uz preklopne satove
Upravljacka jedinica ne smije se koristiti kao regulator za proizvoðac topline s vanjskom pumpom za punjenje spremnika. Ako je instalirana vanjska pumpa za punjenje spremnika, upravlj. jedinica se smije koristiti samo kao daljinski upravljac.
Tehnicki podaci:
Dimenzije (Š × V × D) 82 × 82 × 23 mm
Nominalni napon 10 ... 24 V DC
Nominalna struja 4 mA
BUS-interfejs EMS plus (2-žilni BUS)
Klasa zaštite III
</t>
  </si>
  <si>
    <t>16.</t>
  </si>
  <si>
    <t>Dobava uređaja za neutralizaciju kondenzata koji nastaje u sklopu kondenzacijskog kotla :</t>
  </si>
  <si>
    <t>Ureðaj za neutralizaciju  za ucinke kotla do 800 kW, za povišenje pH-vrijednosti na 6,5 do10, kondenzata koji nastaje u plinskim kondenzacijskim kotlovima, prema ATV-radnom listu A 251. Ureðaj za neutralizaciju sastoji se od plasticnog kucišta s komorom za sredstvo za neutralizaciju.Ukljucujuci sredstvo za neutralizaciju od magnezijevog oksida i magnezijevog hidroksida u obliku kuglica
granulata,kao i plasticno crijevo DN19 za spajanje ureðaja za neutralizaciju na strani kondenzata,s plinskim kondenzacijskim kotlom,
kao i odvodno crijevo za odvod neutraliziranog kondenzata DN20 (1,0 m).
Dimenzije:L: 400 mm, B: 300 mm, H: 220 mm</t>
  </si>
  <si>
    <t>17.</t>
  </si>
  <si>
    <t>Dobava granulata za neutralizaciju kondenzata, u pakovanju 10 kg.Napomena : proizvod mora biti odgovarajući i originalan sastavni  dio uređaja za neutralizaciju istog proizvođača.</t>
  </si>
  <si>
    <t>18.</t>
  </si>
  <si>
    <t>Dobava hidrauličke skretnice. Hidraulicna skretnica za nazivne toplinske ucinke do 170 kW, dimenzije cijevnog spoja DN65, za T = 20 K, npr. za kaskade. Kompletni paket sastoji se od: hidraulicne skretnice s toplinskom izolacijom i zidnim držacem,
osjetnik temperature . Napomena : proizvod mora biti odgovarajući i originalan sastavni  dio  plinskog kondenzacijskog kotla istog proizvođača.</t>
  </si>
  <si>
    <t>19.</t>
  </si>
  <si>
    <t>Dobava priključne pumpne grupe kondenzacijskog kotla. Pumpna grupa za kond. kotao do 100 kW za brzu montažu s kondenzacijskim plinskim ureðajima
Sastoji se od:
- Poklopca s crnom izolacijom
- Stražnjom izolacijom
- Visokoucinkovite pumpe
- S funkcijom regulacije snage pumpe ovisno o snazi ureðaja, s prilagoðenim PWM signalom
- S mogucnosti funkcije regulacije diferencijalnog tlaka pumpe
- Prikljucak G 1 1/2 polaza i povrata
- Plinski ventil 1" sa termickim sigurnosnim zakljucavanjem 
- Slavina s termometrom na polazu i povratu
- 3/4" prikljucak za ekspanzijsku posudu
- Sigurnosni ventil 4 bara,
3 bara Sigurnosni ventil dostupan kao pribor 
- Odvodna cijev sigurnosnog ventila za sifon
- Ispusni ventil
- Slavina za punjenje
- Cijev za vodu od lijevanog željeza
- Nepovratni ventil DN32 dostupan kao pribor (u opsegu isporuke kod kaskadnih jedinica) . Napomena : proizvod mora biti odgovarajući i originalan sastavni  dio plinskog kondenzacijskog kotla istog proizvođača.</t>
  </si>
  <si>
    <t>20.</t>
  </si>
  <si>
    <t>Dobava proširenja dimovodno-dozračnog kompleta dimenzije 100/150 na 110/160 sa koncentričnim naglavkom.  Napomena : proizvod mora biti odgovarajući i originalan sastavni  dio dimovoda plinskog kondenzacijskog kotla istog proizvođača.</t>
  </si>
  <si>
    <t>21.</t>
  </si>
  <si>
    <t>Dobava osnovnog dimovodno-dozračnog seta kond. kotla .Osn. montaž. kompl. za kotao sastoji se od:
1 Konc. revizijski cijevni luk
2 Koncentricna cijev, 500 mm
3 Pokrovna blenda
4 Koncentricni prolaz kroz zid
5 Pokrovna blenda od nehrðajuceg celika
6 T-komad 90° za zidnu konzolu od nehrð. celika
7 Konzola procelja od nehrð. celika
8 Obujmica za završetak grla od nehrð. celika
9 Završetak grla od nehrðajuceg celika
10 Cijev grla O110 x 250 mm
• O110/160 mm za unutra/van
• Za koncentricnu LAS na procelju
• Od plastike PP/pocinc. cel. lima (bijele boje) odnosno plastike PP/nehrð. cel. na otvorenom.  Napomena : proizvod mora biti odgovarajući i originalan sastavni  dio dimovoda plinskog kondenzacijskog kotla istog proizvođača.</t>
  </si>
  <si>
    <t>22.</t>
  </si>
  <si>
    <t>Dobava PP (polipropilenskog) dimovodno-dozračnog kompleta dimenzije  DN 110/160. Napomena : proizvod mora biti odgovarajući i originalan sastavni  dio dimovoda plinskog kondenzacijskog kotla istog proizvođača.</t>
  </si>
  <si>
    <t>duljine 1000 mm</t>
  </si>
  <si>
    <t>23.</t>
  </si>
  <si>
    <t>Dobava dimovodno-dozračnog kompleta  dimenzije  DN 110/160, od materijala PP/nehrđajući čelik. Napomena : proizvod mora biti odgovarajući i originalan sastavni  dio dimovoda plinskog kondenzacijskog kotla istog proizvođača.</t>
  </si>
  <si>
    <t>duljine 2000 mm</t>
  </si>
  <si>
    <t>24.</t>
  </si>
  <si>
    <t>Dobava nastavka za usisni svježi zrak  dimovodno-dozračnog kompleta  dimenzije  DN 110/160, na vanjskom zidu nakon izlaska iz kotlovnice . Napomena : proizvod mora biti odgovarajući i originalan sastavni  dio dimovoda plinskog kondenzacijskog kotla istog proizvođača.</t>
  </si>
  <si>
    <t>25.</t>
  </si>
  <si>
    <t>Dobava zidnih držača od nehrđajućeg čelika za  dimovodno-dozračni komplet DN 160  Napomena : proizvod mora biti odgovarajući i originalan sastavni  dio dimovoda plinskog kondenzacijskog kotla istog proizvođača.</t>
  </si>
  <si>
    <t>26.</t>
  </si>
  <si>
    <t>Dobava seta odvodnih lijevaka kond. kotlova</t>
  </si>
  <si>
    <t>koji se sastoje od odvodnog lijevka sa</t>
  </si>
  <si>
    <t>sifonom, rozete i dijela za fiksiranje cijevi dimenzije R 1"</t>
  </si>
  <si>
    <t>27.</t>
  </si>
  <si>
    <t>Dobava automatske priključne stanice za kemijsku pripremu ogrijevne vode i uklanjanje kamenca  u kompletu sa uloškom  volumena 7 litara,  zajedno sa spojnim i brtvenim materijalom, te ovjesnim priborom za spajanje na zid.</t>
  </si>
  <si>
    <t>28.</t>
  </si>
  <si>
    <t>Dobava granulata za ispunu uloška u pakovanju 7 lit.Napomena : proizvod mora biti odgovarajući i originalan sastavni  dio automatske stanice za kemijsku pripremu vode istog proizvođača.</t>
  </si>
  <si>
    <t>29.</t>
  </si>
  <si>
    <t>Spajanje,povezivanje i programiranje elemenata automatske regulacije od strane ovlaštenog servisera, puštanje u rad,izdavanje garantnog lista i obuka budućih korisnika kondenzacijskog kotla i sustava solarne pripreme PTV-a.</t>
  </si>
  <si>
    <t>30.</t>
  </si>
  <si>
    <t>Dobava slavina za punjenje i pražnjenje  instalacije, sa holenderom i kapom.</t>
  </si>
  <si>
    <t>R 3/4"</t>
  </si>
  <si>
    <t>31.</t>
  </si>
  <si>
    <t>Dobava kombiniranog  razdjelnika/sabirnika   protokom vode do 11 m3/h, do 250 kW,  dužine L = ~2400 mm, izvedba sa bočnim priključkom ulazne vode,  zajedno sa spojnim i brtvenim materijalom i ovjesnim priborom, toplinskom izolacijom debljine 50 mm i oplatom od pocinčanog lima sa sljedećim priključcima:</t>
  </si>
  <si>
    <t>32.</t>
  </si>
  <si>
    <t xml:space="preserve">Dobava i montaža elektronski regulirane cirkulacijske pumpe grane radijatorskog grijanja, sljedećih karakteristika:                                                              </t>
  </si>
  <si>
    <t>Q=3,5 m3/h</t>
  </si>
  <si>
    <t>Hmax= 6 m</t>
  </si>
  <si>
    <t>H= 3-3,5 m</t>
  </si>
  <si>
    <t>P= 110 W</t>
  </si>
  <si>
    <t>1~,220V,  50Hz, PN10</t>
  </si>
  <si>
    <t>cijevni spoj R 5/4"</t>
  </si>
  <si>
    <t>33.</t>
  </si>
  <si>
    <t xml:space="preserve">Dobava i montaža elektronski regulirane cirkulacijske pumpe grane pripreme PTV-a,  sljedećih karakteristika:                                                              </t>
  </si>
  <si>
    <t>Q=0,9 m3/h</t>
  </si>
  <si>
    <t>Hmax= 4 m</t>
  </si>
  <si>
    <t>H= 1,5-2,0 m</t>
  </si>
  <si>
    <t>P= 20 W</t>
  </si>
  <si>
    <t>cijevni spoj R 1"</t>
  </si>
  <si>
    <t>34.</t>
  </si>
  <si>
    <t>Dobava kuglastih navojnih slavina, NP 16, za toplu vodu max.temperature 120°C zajedno sa svim potrebnim spojnim i brtvenim materijalom.</t>
  </si>
  <si>
    <t>NO 65</t>
  </si>
  <si>
    <t>NO 50</t>
  </si>
  <si>
    <t>NO 40</t>
  </si>
  <si>
    <t>NO 32</t>
  </si>
  <si>
    <t>NO 25</t>
  </si>
  <si>
    <t>NO 20</t>
  </si>
  <si>
    <t>35.</t>
  </si>
  <si>
    <t xml:space="preserve">Dobava nepovratnih navojnih ventila NP 6,  za toplu vodu do max. temperature od 120°C zajedno sa spojnim i brtvenim materijalom dimenzija: </t>
  </si>
  <si>
    <t>36.</t>
  </si>
  <si>
    <t>Dobava  toplovodnih navojnih filtera (hvatača nečistoća), NP 10, za toplu vodu max. temperature od 120°C zajedno sa spojnim i brtvenim materijalom, dimenzija:</t>
  </si>
  <si>
    <t>37.</t>
  </si>
  <si>
    <t>Dobava spiralnog hvatača mulja (odzračivača-hvatača nečistoća), NP 10, za toplu vodu max. temperature od 120°C sa max. protokom do 12,5 m3/h zajedno sa spojnim i brtvenim materijalom, dimenzija:</t>
  </si>
  <si>
    <t>R 2"</t>
  </si>
  <si>
    <t>38.</t>
  </si>
  <si>
    <t>Dobava troputnog elektromotornog miješajućeg ventila s kontinuiranim elektromotornim pogonom  220V na granama radijatorskog grijanja  dimenzije:</t>
  </si>
  <si>
    <t>kvs= 16 m3/h, NO32</t>
  </si>
  <si>
    <t>39.</t>
  </si>
  <si>
    <r>
      <t xml:space="preserve">Dobava ventila za hidraulično balansiranje sa mjernim priključcima za instrument za podešavanje protoka, predpodesiv, PN 16, ravne izvedbe od mesinga sa spojevima preko unutarnjeg navoja sa neograničeno podesivim finim predpodešavanjem koje se moze blokirati ili kontrolirati u bilo kom trenutku. Tijelo ventila i poklopac su od mesinga a dijelovi ventila koji dolaze u dodir sa fluidom su od mesinga otpornog na gubitak cinka (DZR) ili nehrđajuceg čelika.
Klip ventila bez potrebe za održavanjem pošto je brtvljen sa dva O-prstena.               
Ventil je opremljen sa dodatnom oblogom od polisterola tako da je pogodan i za sustave hladenja.                                                                                                                            </t>
    </r>
    <r>
      <rPr>
        <sz val="11"/>
        <color indexed="8"/>
        <rFont val="Calibri"/>
        <family val="2"/>
        <charset val="238"/>
      </rPr>
      <t xml:space="preserve">
Materijal: mesing Površ: boja materijala izrade
max. tlak: PN 16 max. temperatura: 120 °C</t>
    </r>
  </si>
  <si>
    <t xml:space="preserve">kvs-vrijednost: 40 Veličina: DN 50
protok (pri dp = 1 bar):
</t>
  </si>
  <si>
    <t xml:space="preserve">kvs-vrijednost: 20 Veličina: DN 32
protok (pri dp = 1 bar):
</t>
  </si>
  <si>
    <t xml:space="preserve">kvs-vrijednost: 6 Veličina: DN 20
protok (pri dp = 1 bar):
</t>
  </si>
  <si>
    <t>40.</t>
  </si>
  <si>
    <t>Dobava crnih  čeličnih cijevi toplovodne instalacije kotlovnice za spajanje  na postojeće instalacije radijatorskog grijanja i pripreme PTV-a zajedno sa fazonskim komadima (lukovi, koljena, redukcije itd.), te svim potrebnim spojnim i brtvenim materijalom uključivo bojenje temeljnom zaštitnom bojom u dva premaza:</t>
  </si>
  <si>
    <t>41.</t>
  </si>
  <si>
    <t>Dobava prestrujnih ventila za proporcionalno rasterećenje tlaka, koji se predviđa ugraditi na kratkim spojevima polaza i povrata radijatorskog grijanja zajedno sa spojnim i brtvenim materijalom.</t>
  </si>
  <si>
    <t>42.</t>
  </si>
  <si>
    <t>Izrada konzola i ovjesnog pribora, koje su izrađene od čel. limova i profila, te dobava obujmica i ovjesnog pribora za postavljanje cijevi..</t>
  </si>
  <si>
    <t>43.</t>
  </si>
  <si>
    <t>Bojenje cjevovoda i ovjesnog pribora, temeljnom i temperaturno - otpornom bojom u dva premaza, a nakon prethodne kvalitetne pripreme cjevovoda za bojanje.</t>
  </si>
  <si>
    <r>
      <t>m</t>
    </r>
    <r>
      <rPr>
        <vertAlign val="superscript"/>
        <sz val="11"/>
        <rFont val="Arial"/>
        <family val="2"/>
      </rPr>
      <t>2</t>
    </r>
  </si>
  <si>
    <t>44.</t>
  </si>
  <si>
    <t>45.</t>
  </si>
  <si>
    <t>Izrada odzračnih posuda V= 2 l zajedno s kuglastim ventilom R 3/8" i cca 2 m čelične cijevi  NO 10</t>
  </si>
  <si>
    <t>46.</t>
  </si>
  <si>
    <t>Dobava automatskih odzračnih ventila koji se postavljaju na odzračnim posudama  dimenzije R  1/2" zajedno sa spojnim i brtvenim materijalom</t>
  </si>
  <si>
    <t>47.</t>
  </si>
  <si>
    <t>Dobava sigurnosnog  ventila s  tlakom  otvaranja od p = 3,5 bara, koji se predviđa ugraditi na  ekspanzijski vod zajedno sa spojnim i brtvenim materijalom</t>
  </si>
  <si>
    <t>NO25</t>
  </si>
  <si>
    <t>48.</t>
  </si>
  <si>
    <r>
      <t>Dobava termometra, sa priključkom R 1/2", za temperaturno područje T = 0-130</t>
    </r>
    <r>
      <rPr>
        <vertAlign val="superscript"/>
        <sz val="11"/>
        <rFont val="Arial CE"/>
        <family val="2"/>
        <charset val="238"/>
      </rPr>
      <t>o</t>
    </r>
    <r>
      <rPr>
        <sz val="11"/>
        <rFont val="Arial CE"/>
        <family val="2"/>
        <charset val="238"/>
      </rPr>
      <t>C.</t>
    </r>
  </si>
  <si>
    <t>49.</t>
  </si>
  <si>
    <t>Dobava manometra, (za ugradnju na toplovodnu instalaciju), za radno područje 0-6 bara, sa manometarskom slavinom R 1/2".</t>
  </si>
  <si>
    <t>50.</t>
  </si>
  <si>
    <t>Dio vodovodne instalacije za spajanje uređaja za kemijsku pripremu vode kondenzacijskog kotla - punjenje sistema grijanja koji se sastoji od:</t>
  </si>
  <si>
    <t>- prolaznih slavina , R 3/4"</t>
  </si>
  <si>
    <t>- kontrolnog vodomjera NO20</t>
  </si>
  <si>
    <t>- filtera NP 10, R 3/4"</t>
  </si>
  <si>
    <t>- nepovratnog ventila NP10, R 3/4"</t>
  </si>
  <si>
    <t>51.</t>
  </si>
  <si>
    <t>Spajanje postojećih instalacije centralnog radijatorskog grijanja (južna i sjeverna grana)  i novih toplovodnih instalacija u prostoru kotlovnice.</t>
  </si>
  <si>
    <t>52.</t>
  </si>
  <si>
    <t xml:space="preserve">Dobava i ugradnja u vrata donje ventilacijske rešetke za dobavu svježeg zraka,dimenzije 450x300 mm, koja je izrađena od Al-limova i profila, a postavlja se na visini 30 cm od gotovog poda. Rešetka mora imati ugrađenu metalnu mrežicu. </t>
  </si>
  <si>
    <t>53.</t>
  </si>
  <si>
    <t>Montaža sve navedene nove opreme toplovodnih instalacija kotlovnice do gotovosti za rad (kompleta kondenzacijskih kotlova, cirkulacijskih pumpi, miješajućih ventila, automatske regulacije zajedno sa ožičenjem i sl.)</t>
  </si>
  <si>
    <t>54.</t>
  </si>
  <si>
    <t xml:space="preserve"> Dobava sredstva za ispiranje postojećih instalacija radijatorskog grijanja radi uklanjanja nečistoća i kamenca iz instalacija, a radi zaštite novih kondenzacijskih kotlova. Pakiranje 5 lit. Sredstva koje se razrjeđuje s vodom u omjeru 1: 100. </t>
  </si>
  <si>
    <t>55.</t>
  </si>
  <si>
    <t>Ispiranje postojećih instalacija radijatorskog grijanja odgovarajućim sredstvom radi uklanjanja nečistoća i kamenca iz instalacija, a radi zaštite novog kondenzacijskog kotla.</t>
  </si>
  <si>
    <t>56.</t>
  </si>
  <si>
    <t>Balansiranje i podešavanje regulacijskih ventila od strane dobavljača balansirajućih  ventila uz izdavanje zapisnika o balansiranju.</t>
  </si>
  <si>
    <t>57.</t>
  </si>
  <si>
    <t>Punjenje instalacija omekšanom vodom, ispitivanje instalacije u skladu sa Tehničkim opisom, te topla proba sa probnim radom u trajanju od 48 sati, uključujući i podešavanje od strane ovlaštenog servisera uz obučavanje stručnog osoblja investitora.</t>
  </si>
  <si>
    <t>58.</t>
  </si>
  <si>
    <t>Sitni potrošni materijal, kao što su to žice, plinovi i elektrode za zavarivanje, ovjesni i spojni materijal, rozete, vijci i matice, zaštitne cijevi, prirubnice, brtve i sl.</t>
  </si>
  <si>
    <t>59.</t>
  </si>
  <si>
    <r>
      <t xml:space="preserve">Probijanje otvora u vanjskom zidu kotlovnice za prolaz dimovodno-dozračnog kompleta prema krovu zgrade dimenzije cca </t>
    </r>
    <r>
      <rPr>
        <sz val="11"/>
        <rFont val="Calibri"/>
        <family val="2"/>
        <charset val="238"/>
      </rPr>
      <t>Ø</t>
    </r>
    <r>
      <rPr>
        <sz val="11"/>
        <rFont val="Arial CE"/>
        <family val="2"/>
        <charset val="238"/>
      </rPr>
      <t xml:space="preserve"> 200 mm. </t>
    </r>
  </si>
  <si>
    <t>60.</t>
  </si>
  <si>
    <t>Zidarski radovi dovođenja vanjskog zida nakon montaže kondenzacijskih kotlova sa dimovodima u prvobitno stanje.</t>
  </si>
  <si>
    <t>61.</t>
  </si>
  <si>
    <t>Prijevoz opreme,alata i materijala na gradilište i povrat preostalog materijala</t>
  </si>
  <si>
    <t>62.</t>
  </si>
  <si>
    <t>Čišćenje prostora nakon izvođenja radova i dovođenje svih prostorija u početno stanje.</t>
  </si>
  <si>
    <t>63.</t>
  </si>
  <si>
    <t>Izrada projekta izvedenog stanja i izrada Uputa za rukovanje i održavanje kotlovnice (3 kom).</t>
  </si>
  <si>
    <t>64.</t>
  </si>
  <si>
    <t>Ispitivanje kotlovnice od strane ovlaštene ustanove u skladu sa Zakonom o zaštiti na radu i Zakonom o zaštiti od požara.</t>
  </si>
  <si>
    <t>65.</t>
  </si>
  <si>
    <t>Pripremno- završni radovi  i sanacija gradilišta.</t>
  </si>
  <si>
    <t xml:space="preserve">U K U P N O    1.): </t>
  </si>
  <si>
    <t xml:space="preserve">2.)   ZAMJENA AKUMULACIJSKOG BOJLERA ZA PTV </t>
  </si>
  <si>
    <t xml:space="preserve"> I UGRADNJA SOLARNIH KOLEKTORA SA SPREMNIKOM PTV-a</t>
  </si>
  <si>
    <t>Ispuštanje sustava PTV-a i demontaža postojećih spremnika PTV-a u kotlovnici zajedno sa pumpom za recirkulaciju, sigurnosnim ventilima na strani sanitarne vode, dijelom cijevnih razvoda pripreme PTV-a, toplovodnih instalacija ogrijevne vode za pripremu PTV-a i sanitarne vode zbog ugradnje novog spremnika PTV-a.</t>
  </si>
  <si>
    <t>Dobava bivalentnog stojećeg, neizravno zagrijavanog solarnog cilindricnog spremnika (8 bar) s 2 izmjenjivaca topline.
Ureðaj je namijenjen za opskrbu tople vode u postrojenju, uz uvjet da tlak u vodovodu nije veci od 7 bara.
Spremnik ima staklo-keramicku zaštitu za povecanu higijenu vode, zaštitu od korozije i
opremljen je s anodnom zaštitiom, termometrom, sigurnosnim ventilom i PVC plaštom. Toplinska izolacija je od 50mm debelog poliuretana. Elektricni grijac može se ugraditi odmah ili naknadno kroz prednji ulazni otvor s poklopcem (pribor). Spremnik za pripremu PTV-a volumena 400 litara, za radni tlak do 8 bar. neizravno zagrijavani spremnik, cilindricni, stojeci,s 2 izmjenjivaca topline (solarni izmjenjivač i toplvodni izmjenjivač u spoj na kotao).</t>
  </si>
  <si>
    <t>Veličina izmjenjivača S1 (donji) - 1,65 m2</t>
  </si>
  <si>
    <t>Veličina izmjenjivača S2 (gornji) - 0,76 m2</t>
  </si>
  <si>
    <t>Područje nazivnog toplinskog učina</t>
  </si>
  <si>
    <t>- izmjenjivač S1 pri 80/60 °C: 47 kW</t>
  </si>
  <si>
    <t>- izmjenjivač S2 pri 80/60 °C: 21 kW</t>
  </si>
  <si>
    <t>Max količina PTV-a pri 45°C</t>
  </si>
  <si>
    <t>- izmjenjivač S1: 34 lit./min.</t>
  </si>
  <si>
    <t>- izmjenjivač S2: 15 lit./min.</t>
  </si>
  <si>
    <t>Ukupne dimenzije:</t>
  </si>
  <si>
    <r>
      <t xml:space="preserve">Promjer: </t>
    </r>
    <r>
      <rPr>
        <sz val="11"/>
        <rFont val="Symbol"/>
        <family val="1"/>
        <charset val="2"/>
      </rPr>
      <t>75</t>
    </r>
    <r>
      <rPr>
        <sz val="11"/>
        <rFont val="Arial CE"/>
        <family val="2"/>
        <charset val="238"/>
      </rPr>
      <t>0  mm</t>
    </r>
  </si>
  <si>
    <t>Visina: do 1400 mm</t>
  </si>
  <si>
    <t>Težina: do 130 kg</t>
  </si>
  <si>
    <t>Dio vodovodne instalacije za spajanje novog spremnika PTV-a koji se sastoji od:</t>
  </si>
  <si>
    <t xml:space="preserve">- manometra za radno područje 0-12 bar  </t>
  </si>
  <si>
    <t>Dobava termostatskog mješača  potrošne tople vode, podesiv od 30 ... 65 °C, sa zaštitom od opeklina, prikljucni holenderi sa R 5/4" zajedno sa spojnim i brtvenim materijalom.</t>
  </si>
  <si>
    <t>Vodoravni plocasti kolektor  visoke ucinkovitosti i s CE-znakom. Aluminijski apsorber pune površine, s vakuumskom prevlakom visoke selektivnosti, s ultrazvucno zavarenom bakrenom cijevi oblika harfe. Korito od fiberglasa, izliveno kao kucište kolektora u jednom komadu, s udubljenjima izvedenim u svrhu transporta.Pokrivalo kolektora izvedeno je od strukturnog solarnog sigurnosnog stakla, otpornog na tucu, toplinska izolacija stražnje strane kolektora, s mineralnom vunom.Naizmjenicno se može prikljuciti do 10 kolektora u jednom redu. Spajanje kolektora i prikljucak sa armiranim solarnim crijevom izvodi se tehnologijom uticnih spojeva,bez primjene alata.
Visina: do 1200 mm
Širina: do 2050 mm
Dubina: do 90 mm
Bruto površina: min. 2,37 m2
Površina aperture: min. 2,25 m2
Medij prijenosnik topline: Solarfluid L / LS
Sadržaj apsorbera: min. 1,35 lit
Težina (neto): max. 40 kg
Max. radni pretlak 6 bar</t>
  </si>
  <si>
    <t>Dobava priključnog seta za spoj kolektora za hidraulicno spajanje jednog reda kolektora,  montiranih redova kolektora na ravni krov zajedno sa spojnim i brtvenim materijalom. Napomena : proizvod mora biti odgovarajući i originalan sastavni  dio solarnog sustava istog proizvođača kao i solarni kolektori.</t>
  </si>
  <si>
    <t>Dobava priključnog seta za ravni krov zajedno sa spojnim i brtvenim materijalom. Napomena : proizvod mora biti odgovarajući i originalan sastavni  dio solarnog sustava istog proizvođača kao i solarni kolektori.</t>
  </si>
  <si>
    <t>Dobava odrzračnog pribora solarnih kolektora. Pribor za odzracivanje moguc je izravno na kolektoru  u kombinaciji sa solarnom stanicom, a sastoji se od: temperaturno otpornog automatskog odzracnika sa kuglastom slavinom za zatvaranje, mesinganog lonca sa separaciju zraka, prijelaza na 18 mm holender sa steznim prstenom ili 3/4“ vanjski navoj.  Napomena : proizvod mora biti odgovarajući i originalan sastavni  dio solarnog sustava istog proizvođača kao i solarni kolektori.</t>
  </si>
  <si>
    <t>Dobava seta stalaka solarnih kolektora. Osnovni set stalaka za ravni krov, vertikalno, za  plocaste kolektore, potreban je jednom za svaki red kolektora. Sastoji se od: aluminijskih profila za postavljanje, s podesivim kutom nagiba od 30° - 60°, aluminijskih profilnih nosaca, sredstava za pricvršcenje. Napomena : proizvod mora biti odgovarajući i originalan sastavni  dio solarnog sustava istog proizvođača kao i solarni kolektori.</t>
  </si>
  <si>
    <t>Dobava seta za proširenje polja solarnih kolektora. Set proširenja stalaka za ravni krov, vertikalno, za  plocaste kolektore  potreban
je za svaki daljnji kolektor. Sastoji se od: aluminijskih profila za postavljanje, s podesivim kutom nagiba od 30° - 60°, aluminijskih profilnih nosaca, sredstava
za pricvršcenje. Napomena : proizvod mora biti odgovarajući i originalan sastavni  dio solarnog sustava istog proizvođača kao i solarni kolektori.</t>
  </si>
  <si>
    <r>
      <t xml:space="preserve">Dobava pumpnog seta primarnog kruga solarnog sustava. </t>
    </r>
    <r>
      <rPr>
        <sz val="10.5"/>
        <rFont val="Arial CE"/>
        <family val="2"/>
        <charset val="238"/>
      </rPr>
      <t>Solarna stanica namijenjena za do 10 kolektora (500l/h), EPP kucište,
crpka solarnog kruga do 7 m transportne visine, zaporna slavina sa ugradnim termometrom i podesivim gravitacijskim zaporkama u povratnom vodu,sigurnosni ventil 6 bar sa manometrom i prikljuckom za ekspanzijsku posudu, armature za ispiranje i punjenje, ugraðeni separator zraka, pokazivac protoka 2 - 16 l/min, holender sa steznim prstenom za 15/22 mm cijev. Napomena : proizvod mora biti odgovarajući i originalan sastavni  dio solarnog sustava istog proizvođača kao i solarni kolektori.</t>
    </r>
  </si>
  <si>
    <t xml:space="preserve">Dobava solarnog modula regulacije za složene solarnie sisteme.Solarni modul  služi za regulaciju plinskih ureðaja na jednostavnim kao i složenim solarnim sustavima.
Modul dodatno može koristiti za regulaciju sustava tople vode.                                          Dodatna funkcija: program antilegionele.
Nazivna snaga 230 V AC
Klasa zaštite IP44                                   Napomena : proizvod mora biti odgovarajući i originalan sastavni  dio pločastog solarnog kolektora istog proizvođača. </t>
  </si>
  <si>
    <t>Dobava tekućine solarnog kruga. Medij prijenosnik topline  za  plocaste kolektore, propilenglikol, gotova pripremljena bezbojna tekucina, ne smije se miješati sa drugim sredstvima, zaštita od smrzavanja do - 30 °C, sadržaj 20 litara.Napomena : proizvod mora biti odgovarajući i originalan sastavni  dio solarnog sustava istog proizvođača kao i solarni kolektori.</t>
  </si>
  <si>
    <t>Dobava prikljucnog kompleta za solarnu ekspanzijsku posudu zajedno sa spojnim i brtvenim materijalom. Prikljucni komplet ekspanzijske posude , ukljucujuci držač,
valovito crijevo od nerðajuceg celika i spojnica za brzu montažu Napomena : proizvod mora biti odgovarajući i originalan sastavni  dio solarnog sustava istog proizvođača kao i solarni kolektori.</t>
  </si>
  <si>
    <t>Dobava solarne ekspanzijske posude volumena 35 litara,  zajedno sa spojnim i brtvenim materijalom, te ovjesnim priborom. Napomena : proizvod mora biti odgovarajući i originalan sastavni  dio solarnog sustava istog proizvođača kao i solarni kolektori.</t>
  </si>
  <si>
    <t>Dobava ručne solarne pumpe  zajedno sa spojnim i brtvenim materijalom. Rucna pumpa za punjenje od mesinga, za fiksno instaliranje na solarnu instalaciju, prikladna za naknadno punjenje solarne tekucine kod manjih padova tlaka, nije prikladna za punjenje i ispiranje solarne instalacije, AG 1/2“, 15 mm prikljucak crijeva, ostvarivi tlak do 4 bar, dužina 225 mm. Napomena : proizvod mora biti odgovarajući i originalan sastavni  dio solarnog sustava istog proizvođača kao i solarni kolektori.</t>
  </si>
  <si>
    <t>Dobava medija prijenosnika topline za plocaste kolektore, propilenglikol, gotova pripremljena bezbojna tekucina, ne smije se
miješati sa drugim sredstvima, zaštita od smrzavanja do - 30 °C,sadržaj 20 litara. Napomena : proizvod mora biti odgovarajući i originalan sastavni  dio solarnog sustava istog proizvođača kao i solarni kolektori.</t>
  </si>
  <si>
    <t xml:space="preserve">Dobava i montaža elektronski regulirane recirkulacijske pumpe PTV-a,  sljedećih karakteristika:                                                              </t>
  </si>
  <si>
    <t>Q=0,25-0,3 m3/h</t>
  </si>
  <si>
    <t>H= 1,0 m</t>
  </si>
  <si>
    <t>Hmax= 4,0 m</t>
  </si>
  <si>
    <t>Dobava  čeličnih pocinčanih cijevi instalacija sanitarne vode i recirkulacije  PTV-a za spajanje novog spremnika PTV-a na postojeće instalacije sanitarne vode i pripreme PTV-a zajedno sa fazonskim komadima (koljena, redukcije itd.), te svim potrebnim spojnim i brtvenim materijalom :</t>
  </si>
  <si>
    <t>Dobava toplinske izolacije sa koeficijentom toplinske vodljivosti max. 0,035 W/mK, debljine min. 25 mm za cijevi sanitarne vode, pripreme PTV-a i recirkulacije PTV-a, dimenzija prema postojećim cijevnim instalacijama</t>
  </si>
  <si>
    <t>Dobava membranske ekspanzijske posude na strani hladne sanitarne vode, korisnog volumena 35 lit, zajedno sa ovjesnim, spojnim i brtvenim materijalom</t>
  </si>
  <si>
    <t>Dobava sigurnosnog  ventila  dimenzije NO32 na strani hladne sanitarne vode, s oprugom  i  tlakom  otvaranja od p= 6,0 bara, koji se predviđa ugraditi na ekspanzijski cjevovod  zajedno sa spojnim i brtvenim materijalom</t>
  </si>
  <si>
    <t>Dobava bakrenih cijevi solarnih krugova  za spajanje press-spojem ili tvrdim lemljenjem, zajedno sa svim potrebnim spojnim i brtvenim materijalom, te svim ovjesnim priborom. Max udio glikola i vode 50:50</t>
  </si>
  <si>
    <r>
      <rPr>
        <sz val="11"/>
        <rFont val="Symbol"/>
        <family val="1"/>
        <charset val="2"/>
      </rPr>
      <t>Æ</t>
    </r>
    <r>
      <rPr>
        <sz val="11"/>
        <rFont val="Arial CE"/>
        <family val="2"/>
        <charset val="238"/>
      </rPr>
      <t xml:space="preserve"> 15x1,0 mm</t>
    </r>
  </si>
  <si>
    <t xml:space="preserve">Dobava toplinske izolacije sa parnom branom cjevovoda solarnog kruga sa koeficijentom toplinske vodljivosti max. 0,035 W/mK, debljine min. 13 mm,  prema dimenziji cijevi </t>
  </si>
  <si>
    <t>Dobava plašta  od Al-lima  0,5 mm za oblaganje vanjskog dijela cjevovoda solarnog kruga radi mehaničke zaštite.</t>
  </si>
  <si>
    <t>Dobava i montaža kuglasth slavina za toplu vodu na instalaciji solarnih krugova max.temperature 120°C sa svim potrebnim spojnim i brtvenim materijalom dimenzija:</t>
  </si>
  <si>
    <t xml:space="preserve">R 1" </t>
  </si>
  <si>
    <t xml:space="preserve">R 3/4" </t>
  </si>
  <si>
    <t xml:space="preserve">R 1/2" </t>
  </si>
  <si>
    <t>Bušenje provrta kroz betonske grede i zidove prilikom spajanja cjevovoda. Točan broj provjeriti na licu mjesta.</t>
  </si>
  <si>
    <t>Dobava i montaža zaštitnih cijevi za prolaz  cjevovoda kroz zidove i grede. Točan broj provjeriti na licu mjesta.</t>
  </si>
  <si>
    <t>Izrada konzola i ovjesnog pribora, koje su izrađene od čel. limova i profila, te dobava obujmica i ovjesnog pribora.</t>
  </si>
  <si>
    <t>Montaža sve navedene nove opreme  solarnih sustava pripreme PTV-a do gotovosti za rad (kompleta spremnika, solarnih kolektora na krovu, solarnih krugova i sl.)</t>
  </si>
  <si>
    <t>Punjenje instalacije soalrnog sustav iodzračivanje sustava.</t>
  </si>
  <si>
    <t xml:space="preserve">Tlačna proba solarne instalacije na čvrstoću i nepropusnost vodenim tlakom. </t>
  </si>
  <si>
    <t>Bojenje cjevovoda temeljnom i temperaturno - otpornom bojom u dva premaza, a nakon prethodne kvalitetne pripreme cjevovoda za bojanje.</t>
  </si>
  <si>
    <t xml:space="preserve">Proba instalacije u radu, podešavanje i  probni rad, regulacija opreme nakon ožičenja i elektrospajanja (uz napomenu da je elektrospajanje i ožičenje predviđeno u elektroprojektu), te izdavanje atesta i dr. isprava. Označavanje strelicama smjer strujanja ogrijevnog medija </t>
  </si>
  <si>
    <t>Pripremno- završni radovi i sanacija gradilišta, čišćenje.</t>
  </si>
  <si>
    <t xml:space="preserve">U K U P N O    2.): </t>
  </si>
  <si>
    <t>3.)   REKONSTRUKCIJA RADIJATORSKOG GRIJANJA</t>
  </si>
  <si>
    <t>I  UGRADNJA TERMOSTATSKIH VENTILA</t>
  </si>
  <si>
    <t xml:space="preserve">Zatvaranje cirkulacije ogrijevne vode radijatorskog grijanja na postojećim cijevnom razvodu, te ispuštanje vode iz sustava centralnog grijanja. </t>
  </si>
  <si>
    <t>Demontaža postojećih radijatorskih ručnih ventila i prigušnica sa svih postojećih radijatora na instalaciji.</t>
  </si>
  <si>
    <t>Dobava  tvrdih bakrenih cijevi za spajanje tvrdim lemljenjem ili press-spojem  zajedno sa spojnim i brtvenim materijalom, te ovjesnim priborom.</t>
  </si>
  <si>
    <r>
      <rPr>
        <sz val="11"/>
        <rFont val="Calibri"/>
        <family val="2"/>
        <charset val="238"/>
      </rPr>
      <t>Ø</t>
    </r>
    <r>
      <rPr>
        <sz val="11"/>
        <rFont val="Arial CE"/>
        <family val="2"/>
        <charset val="238"/>
      </rPr>
      <t xml:space="preserve"> 15x1,0</t>
    </r>
  </si>
  <si>
    <r>
      <rPr>
        <sz val="11"/>
        <rFont val="Calibri"/>
        <family val="2"/>
        <charset val="238"/>
      </rPr>
      <t>Ø</t>
    </r>
    <r>
      <rPr>
        <sz val="11"/>
        <rFont val="Arial CE"/>
        <family val="2"/>
        <charset val="238"/>
      </rPr>
      <t xml:space="preserve"> 18x1,0</t>
    </r>
  </si>
  <si>
    <r>
      <rPr>
        <sz val="11"/>
        <rFont val="Calibri"/>
        <family val="2"/>
        <charset val="238"/>
      </rPr>
      <t>Ø</t>
    </r>
    <r>
      <rPr>
        <sz val="11"/>
        <rFont val="Arial CE"/>
        <family val="2"/>
        <charset val="238"/>
      </rPr>
      <t xml:space="preserve"> 22x1,0</t>
    </r>
  </si>
  <si>
    <r>
      <rPr>
        <sz val="11"/>
        <rFont val="Calibri"/>
        <family val="2"/>
        <charset val="238"/>
      </rPr>
      <t>Ø</t>
    </r>
    <r>
      <rPr>
        <sz val="11"/>
        <rFont val="Arial CE"/>
        <family val="2"/>
        <charset val="238"/>
      </rPr>
      <t xml:space="preserve"> 28x1,5</t>
    </r>
  </si>
  <si>
    <t>Dobava automatskih odzračnih ventila koji se postavljaju na najvišem dijelu instalacije zajedno sa spojnim i brtvenim materijalom</t>
  </si>
  <si>
    <t>R 1/2"</t>
  </si>
  <si>
    <t>priključna mjera 600 mm  (7 baterija)</t>
  </si>
  <si>
    <t>čl.</t>
  </si>
  <si>
    <t>Dobava radijatorskog slijepog čepa s klingeritnim brtvama dimenzije :</t>
  </si>
  <si>
    <t xml:space="preserve"> R1"</t>
  </si>
  <si>
    <t>Dobava radijatorskih redukcijskih čepova s klingeritnim brtvama dimenzije :</t>
  </si>
  <si>
    <t xml:space="preserve"> R1"- R1/4"</t>
  </si>
  <si>
    <t xml:space="preserve"> R1"- R1/2"</t>
  </si>
  <si>
    <t>Dobava radijatorskog odzračnog ventila (pipca)</t>
  </si>
  <si>
    <t>R 1/4"</t>
  </si>
  <si>
    <t>Dobava radijatorskih termostatskih ventila priključak grijaćeg tijela konično brtvljen. Univerzalna izvedba s posebnim kolčakom za navojnu cijev i priključak steznim kompletom, DN 15 kutni ili ravni  zajedno sa spojnim i brtvenim materijalom.</t>
  </si>
  <si>
    <t>Dobava  radijatorske termostatske glave robusne izvedbe  izrađena prema EN 215, tekućinski osjetnik, područje namještanja 6- 28 ᴼC, zaštita od smrzavanja namjestiva na 6 ᴼC.  Namještanje željene temperature.U kompletu  sa spojnim i brtvenim materijalom.</t>
  </si>
  <si>
    <t>Dobava prigušnica na radijatorima,  priključak grijaćeg tijela konično brtvljen, cijevni priključak vanjskim konusnim navojem 3/4", DN 15 kutni  ili ravni zajedno sa spojnim i brtvenim materijalom.</t>
  </si>
  <si>
    <t>Dobava MS-prelaznih komada za spajanje postojećih čeličnih razvoda i novih bakrenih razvoda zajeno sa spojnim i brtvenim materijalom.</t>
  </si>
  <si>
    <t>R 1"</t>
  </si>
  <si>
    <t>Dobava  proturnih zaštitnih cijevi duljine ~350 mm za prolaz cijevi kroz zidove .</t>
  </si>
  <si>
    <t>Montaža sve navedene opreme novih radijatora i cijevnih razvoda, termostatskih ventila i prigušnica do gotovosti za rad, zajedno sa odzračivanjem radijatora.</t>
  </si>
  <si>
    <t>Punjenje instalacije grijanja vodom i odzračivanje sustava centralnog grijanja</t>
  </si>
  <si>
    <t xml:space="preserve">Tlačna proba instalacije  radijatorskog grijanja na čvrstoću i nepropusnost vodenim tlakom. </t>
  </si>
  <si>
    <t xml:space="preserve">U K U P N O    3.): </t>
  </si>
  <si>
    <t>REKAPITULACIJA:</t>
  </si>
  <si>
    <t xml:space="preserve">ZAMJENA POSTOJEĆIH PLINSKIH KOTLOVA </t>
  </si>
  <si>
    <t xml:space="preserve"> NOVIM KONDENZACIJSKIM KOTLOVIMA..................</t>
  </si>
  <si>
    <t xml:space="preserve"> ZAMJENA AKUMULACIJSKOG BOJLERA ZA PTV I UGRADNJA</t>
  </si>
  <si>
    <t>SOLARNIH KOLEKTORA SA SPREMNICKOM PTV-a....................</t>
  </si>
  <si>
    <t>REKONSTRUKCIJA RADIJATORSKOG GRIJANJA</t>
  </si>
  <si>
    <t xml:space="preserve">U K U P N O   :     </t>
  </si>
  <si>
    <t xml:space="preserve">     PROJEKTANT:</t>
  </si>
  <si>
    <t>Hrvoje Šipušić, dipl.ing.stroj.</t>
  </si>
  <si>
    <t>R.br.</t>
  </si>
  <si>
    <t>Opis stavke</t>
  </si>
  <si>
    <t>Jed.mj.</t>
  </si>
  <si>
    <t>Kol.</t>
  </si>
  <si>
    <t>Cijena</t>
  </si>
  <si>
    <t>Ukupno</t>
  </si>
  <si>
    <t>I. RASVJETA</t>
  </si>
  <si>
    <t>Sve stavke obuhvaćaju dobavu i montažu svjetiljke, s kućištem, izvorom svjetlosti, predspojnom napravom, driverom i ostalim spojnim priborom, do pune gotovosti i funkcionalnosti. Jamstvo dobavljača (proizvođača) za sve svjetiljke iznosi min 5 godina.</t>
  </si>
  <si>
    <t>S1</t>
  </si>
  <si>
    <t>S2</t>
  </si>
  <si>
    <t>S3</t>
  </si>
  <si>
    <r>
      <t xml:space="preserve">Dobava, montaža i spajanje: 
</t>
    </r>
    <r>
      <rPr>
        <b/>
        <sz val="10"/>
        <rFont val="Arial"/>
        <family val="2"/>
        <charset val="238"/>
      </rPr>
      <t>svjetiljka nadgradna (surface mounted)</t>
    </r>
    <r>
      <rPr>
        <sz val="10"/>
        <rFont val="Arial"/>
        <charset val="238"/>
      </rPr>
      <t xml:space="preserve"> 
LED izvor svjetlosti 
metalno kućište 
pravokutni oblik dimenzije cca 117x15 cm
snaga sistema max 35 W
efektivni svjetlosni tok min 3770 lm
temperatura boje max 4000 K
stupanj zaštite min IP20
životni vijek 50000 h</t>
    </r>
  </si>
  <si>
    <t>S4</t>
  </si>
  <si>
    <t>S5</t>
  </si>
  <si>
    <r>
      <t xml:space="preserve">Dobava, montaža i spajanje: 
</t>
    </r>
    <r>
      <rPr>
        <b/>
        <sz val="10"/>
        <rFont val="Arial"/>
        <family val="2"/>
        <charset val="238"/>
      </rPr>
      <t>svjetiljka nadgradna (ceiling-wall)</t>
    </r>
    <r>
      <rPr>
        <sz val="10"/>
        <rFont val="Arial"/>
        <charset val="238"/>
      </rPr>
      <t xml:space="preserve"> 
LED izvor svjetlosti 
kućište kompozitno ili polikarbonatno 
okrugli oblik, promjer cca 25-35 cm
snaga sistema max 27 W
efektivni svjetlosni tok min 2900 lm
temperatura boje max 4000 K
stupanj zaštite min IP43
životni vijek 30000 h</t>
    </r>
  </si>
  <si>
    <t>S6</t>
  </si>
  <si>
    <t>S7</t>
  </si>
  <si>
    <t>S8</t>
  </si>
  <si>
    <t>Montažni pribor za prilagodbu postojeće instalacije (kabeli, razvodne kutije, obujmice…)</t>
  </si>
  <si>
    <t>kpl</t>
  </si>
  <si>
    <t xml:space="preserve">Demontaža postojećih rasvjetnih tijela, odvoz i zbrinjavanje u skladu sa smjernicama za postupanje s opasnim otpadom </t>
  </si>
  <si>
    <t>UKUPNO:</t>
  </si>
  <si>
    <t>II. LPS SUSTAV</t>
  </si>
  <si>
    <t>Dobava i postava Al vodiča fi 8 mm za izvedbu krovne hvataljke. Montaža na pripadne nosače (potpore).</t>
  </si>
  <si>
    <t>Dobava i montaža pribora za montažu krovne hvataljke na dijelu krova koji se rekonstruira - za ravni krov od trapeznog lima i za ravni krov PVC (krovni nosači, stezaljke za limeni opšav, spojnice, vijci:, izrada spoja zavarivanjem, izjednačenje potencijala...)</t>
  </si>
  <si>
    <t>Rekonstrukcija postojećeg mjernog spoja na postojećim vertikalnim odvodima na pročeljima (nakon obnove ovojnice)</t>
  </si>
  <si>
    <t>Ispitivanje sustava, izrada ispitnih protokola i revizijske knjige.</t>
  </si>
  <si>
    <t>III. FOTONAPONSKI SUSTAV - SUNČANA ELEKTRANA</t>
  </si>
  <si>
    <t>I. ELEKTRIČNA INSTALACIJA</t>
  </si>
  <si>
    <t xml:space="preserve">Kabel PP00 4x16mm2   </t>
  </si>
  <si>
    <t xml:space="preserve">Žica P/F 16mm2 – žutozelena  </t>
  </si>
  <si>
    <t>II. ZAŠTITNI ORMAR</t>
  </si>
  <si>
    <t>Spojni ormar R u obliku plastičnog prigradnog ormara sa vratima na ključ dimenzija 600x600x200mm sa uvodnicama s gornje i donje strane izveden u stupnju zaštite IP 65 i opremljen sa:</t>
  </si>
  <si>
    <t>- automatski osigurač 6A/690V B 1p  kom 1</t>
  </si>
  <si>
    <t>- automatski osigurač 6A/690V C 1p  kom 2</t>
  </si>
  <si>
    <t>- osigurač NV00 125/63A C 3p   kom 1</t>
  </si>
  <si>
    <t>- osigurač NV00 125/63A C 4p   kom 1</t>
  </si>
  <si>
    <t>- ZUDS 40/4/0,5A C 4p   kom 1</t>
  </si>
  <si>
    <t>- katodni odvodnici klase II   kom 4</t>
  </si>
  <si>
    <t>- prekidač s termomagnetskim okidačem, tip</t>
  </si>
  <si>
    <t>- zaštitni relej za kontrolu ispada faza ili nule kom 1</t>
  </si>
  <si>
    <t>- ventilator sa prigrađenim filterom  kom 1</t>
  </si>
  <si>
    <t>- regulator temperature s mogučnošću podeš.</t>
  </si>
  <si>
    <r>
      <t xml:space="preserve">  </t>
    </r>
    <r>
      <rPr>
        <sz val="10"/>
        <rFont val="Tahoma"/>
        <family val="2"/>
        <charset val="238"/>
      </rPr>
      <t>u dvije točke sa termostatom i grijačem	kom	1</t>
    </r>
  </si>
  <si>
    <t>- šuko priključnica nadgradna s poklopcem kom 1</t>
  </si>
  <si>
    <t>- uvodnica za vod P/F 16mm2   kom 1</t>
  </si>
  <si>
    <t>- uvodnica za kabel LiYCY 4x2x0,8mm2  kom 1</t>
  </si>
  <si>
    <t>- uvodnice za kabel LiYCY 4x2x0,8mm2  kom  1</t>
  </si>
  <si>
    <t>- uvodnice za kabel 5x16mm2   kom 1</t>
  </si>
  <si>
    <t>- uvodnice za kabel 4x25mm2   kom 1</t>
  </si>
  <si>
    <t>- redne stezaljke 2,5mm2   kom 8</t>
  </si>
  <si>
    <t>- redne stezaljke 16mm2   kom 6</t>
  </si>
  <si>
    <t>- redne stezaljke 25mm2   kom 4</t>
  </si>
  <si>
    <t>- nul sabirnica sa držačem   kom 1</t>
  </si>
  <si>
    <t>- zaštitna sabirnica sa držačem   kom 1</t>
  </si>
  <si>
    <t>- oznake na ormaru   paušal 1</t>
  </si>
  <si>
    <t>III AKTIVNA OPREMA SUNČANE ELEKTRANE</t>
  </si>
  <si>
    <t>- polikristalna tehnologija 250Wp</t>
  </si>
  <si>
    <t>-  tvornička garancija minimalno 5 godina</t>
  </si>
  <si>
    <r>
      <t>Nosiva čelična konstrukcija za ravni krov, s izvedbom limenih opšava svih prodora kroz krovni lim, komplet sa svim potrebnim brtvljenjima spojeva trajnoelastičnim kitom i specijalnim UV otpornim trakama za brtvljenje spojeva na krovnom limu. 
Čelična konstrukcija nosi 4 reda (ukupno 4 stringa) fotonaponskih panela pod kutem 40</t>
    </r>
    <r>
      <rPr>
        <vertAlign val="superscript"/>
        <sz val="10"/>
        <rFont val="Arial"/>
        <family val="2"/>
        <charset val="238"/>
      </rPr>
      <t xml:space="preserve">o </t>
    </r>
    <r>
      <rPr>
        <sz val="10"/>
        <rFont val="Arial"/>
        <charset val="238"/>
      </rPr>
      <t>, dužina jednog reda (stringa) 10 m.</t>
    </r>
  </si>
  <si>
    <t>IV PRIBOR ZA SPAJANJE</t>
  </si>
  <si>
    <t>Kabel solarni 6mm MC4</t>
  </si>
  <si>
    <t>V RADOVI POTREBNI ZA PUŠTANJE U RAD</t>
  </si>
  <si>
    <t>Usluga dostave i montaže, završetak radova koji prethode puštanju u rad</t>
  </si>
  <si>
    <t>Mjerenje otpora uzemljenja i otpora izolacije kabela te izrada izvještaja</t>
  </si>
  <si>
    <t>Izrada elaborata utjecaja sunčane elektrane na elektrodistribucijsku mrežu mjerenje 7+7 dana i izrada izvještaja</t>
  </si>
  <si>
    <t>REKAPITULACIJA</t>
  </si>
  <si>
    <t>I.  RASVJETA:</t>
  </si>
  <si>
    <t>II. LPS SUSTAV:</t>
  </si>
  <si>
    <t>III. FOTONAPONSKI SUSTAV:</t>
  </si>
  <si>
    <t>Projektant:</t>
  </si>
  <si>
    <t>Ivana Medač, dipl.ing.el.</t>
  </si>
  <si>
    <t>STROJARSKI RADOVI I OPREMA</t>
  </si>
  <si>
    <t>ELEKTROTEHNIČKI RADOVI I OPREMA</t>
  </si>
  <si>
    <t>Dobava pločastih kolektora solarnog sustava pripreme PTV-a s automatskim temperaturnim isključivanjem za montažu na ravni krov zgrade sa orijentacijom prema jugu.</t>
  </si>
  <si>
    <t>U stavku uračunati i ponovnu montažu elemenata na zid sa novim pričvrsnim materijalom.</t>
  </si>
  <si>
    <t>Dobava razvodnog plinovoda mjerenog plina plinske kotlovnice izvedenog od srednje teških bešavnih čeličnih cijevi prema HRN C.B5.221 ili jednakovrijedno:</t>
  </si>
  <si>
    <t>Ispitivanje plinske instalacije, koja se rekonstruira na čvrstoću  tlakom 1 bar u trajanju od 1 sata. Ispitivanje plinske instalacije na nepropusnost tlakom od 110 mbar u trajanju od 10 minuta.</t>
  </si>
  <si>
    <t xml:space="preserve">Dobava plinskog kondenzacijskog zidnog kotla. Kondenzacijski ureðaj za centralno grijanje i pripremu tople potrošne vode, za zemni plin, za zidnu montažu.Tehnologija s izmjenjivacem topline, s visokim stupnjem otpornosti na koroziju. Bezstupnjevita prilagodba ucinka kod grijanja. Prijenos topline visoke ucinkovitosti na najmanjem prostoru, zahvaljujuci dodatnom
vrtložnom gibanju vode grijanja u rebrastim cijevima. Plamenik s pred miješanjem izraðen od nehrðajuceg celika s metalno-filcanom
površinom za izgaranje uz malo štetnih tvari.
Optimalno iskorištenje energije i manji broj startanja plamenika, zahvaljujuci modulirajucem loženju, uz podrucje ucinka od 22 % do 100 %. Elektronicka regulacija
broja okretaja ventilatora za zrak od izgaranja. Prikladan za nisko temperaturni pogon i
podno grijanje. Idealan za opskrbu toplinom velikih površina. </t>
  </si>
  <si>
    <r>
      <t xml:space="preserve">U Troškovniku se ne navode tipovi i marka proizvoda, uređaja  ili opreme već su navedene karakteristike i uvjeti koje ti proizvodi, uređaji ili oprema moraju zadovoljavati. Pretpostavka je da se nude  visokokvalitetni proizvodi, uređaji ili oprema poznatih proizvođača. Zbog provjere da li ponuđeni proizvodi, uređaji ili oprema odgovaraju traženim karakteristikama, </t>
    </r>
    <r>
      <rPr>
        <b/>
        <sz val="10"/>
        <color indexed="10"/>
        <rFont val="Arial"/>
        <family val="2"/>
        <charset val="238"/>
      </rPr>
      <t>ponuditelj obvezno u Troškovniku upisuje  PROIZVOĐAČA i TIP proizvoda za stavke kod kojih se to traži</t>
    </r>
    <r>
      <rPr>
        <b/>
        <sz val="10"/>
        <rFont val="Arial"/>
        <family val="2"/>
        <charset val="238"/>
      </rPr>
      <t>.</t>
    </r>
  </si>
  <si>
    <r>
      <t xml:space="preserve">Za navedene stavke Troškovnika ponuditelj MORA DOSTAVITI   tehničku dokumentaciju o proizvodu , kojom dokazuje da ponuđeni proizvodi, uređaji ili oprema odgovaraju zahtjevima iz Troškovnika i projektne dokumentacije.  </t>
    </r>
    <r>
      <rPr>
        <b/>
        <sz val="10"/>
        <color indexed="10"/>
        <rFont val="Arial"/>
        <family val="2"/>
        <charset val="238"/>
      </rPr>
      <t>Dokazi se dostavljaju  nadzornom inženjeru na odobrenje, a prije ugradnje !</t>
    </r>
  </si>
  <si>
    <t xml:space="preserve">Dobava toplinske  izolacije za cijevi toplovodnih instalacija sa koef. topl. vodljivosti max. 0,035 W/mK minimalne debljine 25 mm. Elastomerna pjena na bazi sintetičke gume. Tvornički proizvedena fleksibilna elastomerna pjena (FEF) u skladu s EN 14304 ili jednakovrijedno. U stavci uračunati sav potrebni rad pri instaliranju izolacije na cjevovode. Obračun po m` </t>
  </si>
  <si>
    <t xml:space="preserve">Solarno-kompatibilan zahvaljujuci programu regulacije. Za razliku od uobicajenih plinskih kondenzacijskih kotlova s elektricnim paljenjem pomocu iskre, kotao  radi sa žarnom elektrodom za paljenje. Odobren prema EG-smjernicama za plinske ureðaje
(90/396/EWG) I EN677 / EN483 ili jednakovrijedno. </t>
  </si>
  <si>
    <t xml:space="preserve">Dobava fazonskih komada za bakrene cijevi   solarnih krugova  za spajanje press-spojem ili tvrdim lemljenjem, zajedno sa svim potrebnim spojnim i brtvenim materijalom i spojnicama za press-spoj. </t>
  </si>
  <si>
    <r>
      <t>Fazonski komadi iz tvrdog bakra kao što su: koljeno jednostrano 90</t>
    </r>
    <r>
      <rPr>
        <vertAlign val="superscript"/>
        <sz val="10"/>
        <rFont val="Arial"/>
        <family val="2"/>
        <charset val="238"/>
      </rPr>
      <t>o</t>
    </r>
    <r>
      <rPr>
        <sz val="10"/>
        <rFont val="Arial"/>
        <family val="2"/>
        <charset val="238"/>
      </rPr>
      <t>, koljeno dvostrano 90</t>
    </r>
    <r>
      <rPr>
        <vertAlign val="superscript"/>
        <sz val="10"/>
        <rFont val="Arial"/>
        <family val="2"/>
        <charset val="238"/>
      </rPr>
      <t>o</t>
    </r>
    <r>
      <rPr>
        <sz val="10"/>
        <rFont val="Arial"/>
        <family val="2"/>
        <charset val="238"/>
      </rPr>
      <t>, koljeno 45</t>
    </r>
    <r>
      <rPr>
        <vertAlign val="superscript"/>
        <sz val="10"/>
        <rFont val="Arial"/>
        <family val="2"/>
        <charset val="238"/>
      </rPr>
      <t>o</t>
    </r>
    <r>
      <rPr>
        <sz val="10"/>
        <rFont val="Arial"/>
        <family val="2"/>
        <charset val="238"/>
      </rPr>
      <t>, spojnica cijevi, "T" komadi sa i bez redukcije, zaobilazni luk "A", zaobilazni luk "B", redukcije.</t>
    </r>
  </si>
  <si>
    <t>Dobava visokotlačnog lijevanog aluminijskog člankastog radijatora. Članak je ugradbene dubine 80 mm, širine članka 80mm i priključne mjere članka 600 mm. Radijatori su izrađeni od aluminijske slitine AlSi12Cu2 ili jednakovrijedno . Sustav kontrole provodi se sukladno europskoj normi EN 442 ili jednakovrijedno, a jamstvo na radijatore vrijedi 20 godina.
Boja radijatora je bijela 9016, a radijatori se isporučuju u baterijama predviđenim za ugradnju, tvornički ispitani na 10 Bara i atestirani. Maksimalna temperatura je 110 C. Uz svaku bateriju isporučuje se pomoćni pribor: čepovi, brtvila, redukcije, konzole i spojne pričvrsnice. Na bateriju dužu od 20 članaka potrebno je tri ovjesa, a na bateriju od 30 članaka 4 ovjesa.</t>
  </si>
  <si>
    <r>
      <t xml:space="preserve">Ponuditelj za sve svjetiljke treba priložiti tvorničke certifikate i isprave o sukladnosti, te kataloški list s tehničkim podacima. </t>
    </r>
    <r>
      <rPr>
        <b/>
        <sz val="10"/>
        <rFont val="Arial"/>
        <family val="2"/>
        <charset val="238"/>
      </rPr>
      <t>Osnovni kriterij ispravnosti sustava rasvjete je zadovoljenje HRN 12464</t>
    </r>
    <r>
      <rPr>
        <sz val="10"/>
        <rFont val="Arial"/>
        <family val="2"/>
        <charset val="238"/>
      </rPr>
      <t>.</t>
    </r>
    <r>
      <rPr>
        <b/>
        <sz val="10"/>
        <color rgb="FFFF0000"/>
        <rFont val="Arial"/>
        <family val="2"/>
        <charset val="238"/>
      </rPr>
      <t>Dokaze je potrebno dostaviti  nadzornom inženjeru, a prije ugradnje</t>
    </r>
    <r>
      <rPr>
        <sz val="10"/>
        <rFont val="Arial"/>
        <family val="2"/>
        <charset val="238"/>
      </rPr>
      <t>.</t>
    </r>
  </si>
  <si>
    <r>
      <t xml:space="preserve">Dobava, montaža i spajanje: 
</t>
    </r>
    <r>
      <rPr>
        <b/>
        <sz val="10"/>
        <rFont val="Arial"/>
        <family val="2"/>
        <charset val="238"/>
      </rPr>
      <t>svjetiljka vodotijesna (waterproof)</t>
    </r>
    <r>
      <rPr>
        <sz val="10"/>
        <rFont val="Arial"/>
        <charset val="238"/>
      </rPr>
      <t xml:space="preserve"> 
LED izvor svjetlosti 
polikarbonatno kućište 
dimenzije: cca 117x15 cm
snaga sistema max 42 W
efektivni svjetlosni tok min 5790 lm
temperatura boje max 4000 K
stupanj zaštite min IP65
životni vijek min50000 h</t>
    </r>
  </si>
  <si>
    <r>
      <t xml:space="preserve">Dobava, montaža i spajanje: 
</t>
    </r>
    <r>
      <rPr>
        <b/>
        <sz val="10"/>
        <rFont val="Arial"/>
        <family val="2"/>
        <charset val="238"/>
      </rPr>
      <t>svjetiljka vodotijesna (waterproof)</t>
    </r>
    <r>
      <rPr>
        <sz val="10"/>
        <rFont val="Arial"/>
        <charset val="238"/>
      </rPr>
      <t xml:space="preserve"> 
LED izvor svjetlosti 
polikarbonatno kućište 
dimenzije: cca 60x15 cm
snaga sistema max 30 W
efektivni svjetlosni tok min 3960 lm
temperatura boje max 4000 K
stupanj zaštite min IP65
životni vijek min50000 h</t>
    </r>
  </si>
  <si>
    <r>
      <t xml:space="preserve">Dobava, montaža i spajanje: 
</t>
    </r>
    <r>
      <rPr>
        <b/>
        <sz val="10"/>
        <rFont val="Arial"/>
        <family val="2"/>
        <charset val="238"/>
      </rPr>
      <t>svjetiljka nadgradna (surface mounted)</t>
    </r>
    <r>
      <rPr>
        <sz val="10"/>
        <rFont val="Arial"/>
        <charset val="238"/>
      </rPr>
      <t xml:space="preserve"> 
LED izvor svjetlosti 
kućištei polikarbonatno 
pravokutni oblik dimenzije cca 116x11 cm
snaga sistema max 22 W
efektivni svjetlosni tok min 2720 lm
temperatura boje max 4000 K
stupanj zaštite min IP44
životni vijek min50000 h</t>
    </r>
  </si>
  <si>
    <r>
      <t xml:space="preserve">Dobava, montaža i spajanje: 
</t>
    </r>
    <r>
      <rPr>
        <b/>
        <sz val="10"/>
        <rFont val="Arial"/>
        <family val="2"/>
        <charset val="238"/>
      </rPr>
      <t>svjetiljka nadgradna (surface mounted)</t>
    </r>
    <r>
      <rPr>
        <sz val="10"/>
        <rFont val="Arial"/>
        <charset val="238"/>
      </rPr>
      <t xml:space="preserve"> 
LED izvor svjetlosti 
metalno kućište 
pravokutni oblik dimenzije cca 120x20 cm
snaga sistema max 41 W
efektivni svjetlosni tok min 3700 lm
temperatura boje max 4000 K
stupanj zaštite min IP20
UGR &lt; 19
životni vijek min50000 h</t>
    </r>
  </si>
  <si>
    <r>
      <t xml:space="preserve">Dobava, montaža i spajanje: 
</t>
    </r>
    <r>
      <rPr>
        <b/>
        <sz val="10"/>
        <rFont val="Arial"/>
        <family val="2"/>
        <charset val="238"/>
      </rPr>
      <t>svjetiljka nadgradna (surface mounted)</t>
    </r>
    <r>
      <rPr>
        <sz val="10"/>
        <rFont val="Arial"/>
        <charset val="238"/>
      </rPr>
      <t xml:space="preserve"> 
LED izvor svjetlosti 
metalno kućište 
pravokutni oblik dimenzije cca 117x9 cm
snaga sistema max 22 W
efektivni svjetlosni tok min 2360 lm
temperatura boje max 4000 K
stupanj zaštite min IP20
životni vijek min50000 h</t>
    </r>
  </si>
  <si>
    <r>
      <t xml:space="preserve">Dobava, montaža i spajanje: 
</t>
    </r>
    <r>
      <rPr>
        <b/>
        <sz val="10"/>
        <rFont val="Arial"/>
        <family val="2"/>
        <charset val="238"/>
      </rPr>
      <t>reflektor (za vanjsku i unutarnju montažu)</t>
    </r>
    <r>
      <rPr>
        <sz val="10"/>
        <rFont val="Arial"/>
        <charset val="238"/>
      </rPr>
      <t xml:space="preserve"> 
LED izvor svjetlosti 
metalno kućište 
snaga sistema max 50 W
efektivni svjetlosni tok min 4750 lm
temperatura boje max 4000 K
stupanj zaštite min IP65
životni vijek min50000 h</t>
    </r>
  </si>
  <si>
    <r>
      <t xml:space="preserve">  </t>
    </r>
    <r>
      <rPr>
        <sz val="10"/>
        <rFont val="Tahoma"/>
        <family val="2"/>
        <charset val="238"/>
      </rPr>
      <t xml:space="preserve"> 63A 4p 		kom	1</t>
    </r>
  </si>
  <si>
    <t>Solarni panel nazivne snage 250W</t>
  </si>
  <si>
    <t>Inverter nazivne snage AC 10000W</t>
  </si>
  <si>
    <t>Administrativna procedura za puštanje u rad
- izrada izvješća voditelja ispitivanja
- organiziranje puštanja u rad
- puštanje u rad
- izdavanje potrebne atestne dokumentacije</t>
  </si>
  <si>
    <t>NO 65 (navojni spoj)- kom 2</t>
  </si>
  <si>
    <t>NO 40 (navojni spoj)- kom 4</t>
  </si>
  <si>
    <t>NO 25 (navojni spoj)- kom 2</t>
  </si>
  <si>
    <t>- prolaznih ventila, NO25- kom 4</t>
  </si>
  <si>
    <t>- prolaznih ventila, NO20- kom 4</t>
  </si>
  <si>
    <t>- filtera NP 10, NO25- kom 1</t>
  </si>
  <si>
    <t>- nepovratnog ventila NP10, NO25- kom 1</t>
  </si>
  <si>
    <t>- kontrolnog vodomjera NO25- kom 1</t>
  </si>
  <si>
    <t xml:space="preserve">  s man. slavinom R1/2"- kom 1</t>
  </si>
  <si>
    <t>Vrata su jednokrilna s ostakljenim nadsvjetlom. Vratno krilo zaokretno prema van, krilo puno sa manjim djelomičnim ostakljenjem. Svijetle mjere prolaza vrata su 100 x 210 cm. Prag vrata male visine - max. 2,0 cm.</t>
  </si>
  <si>
    <t>- građ.otvor vrata  118x278 cm (st. VR-9)</t>
  </si>
  <si>
    <t>- građ.otvor prozor  205x168 cm (st. PR-24)</t>
  </si>
  <si>
    <t>Evidencijski broj nabave: 2-2019</t>
  </si>
  <si>
    <t>- obrada špaleta min.vunom d= 3 cm, širine 30cm</t>
  </si>
  <si>
    <t xml:space="preserve">        T R O Š K O V N I K - IZMJENA 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</si>
</sst>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 #,##0.00_-;_-* &quot;-&quot;??_-;_-@_-"/>
    <numFmt numFmtId="165" formatCode="#,##0.00\ &quot;kn&quot;"/>
    <numFmt numFmtId="166" formatCode="#,##0.00&quot; kn&quot;"/>
    <numFmt numFmtId="167" formatCode="#,##0.00\ _k_n"/>
  </numFmts>
  <fonts count="125" x14ac:knownFonts="1">
    <font>
      <sz val="10"/>
      <name val="Arial"/>
      <charset val="238"/>
    </font>
    <font>
      <sz val="11"/>
      <color theme="1"/>
      <name val="Calibri"/>
      <family val="2"/>
      <charset val="238"/>
      <scheme val="minor"/>
    </font>
    <font>
      <sz val="10"/>
      <name val="Arial"/>
      <charset val="238"/>
    </font>
    <font>
      <sz val="10"/>
      <name val="Arial"/>
      <family val="2"/>
      <charset val="238"/>
    </font>
    <font>
      <u/>
      <sz val="10"/>
      <name val="Arial"/>
      <family val="2"/>
      <charset val="238"/>
    </font>
    <font>
      <sz val="10"/>
      <name val="Calibri"/>
      <family val="2"/>
      <charset val="238"/>
    </font>
    <font>
      <b/>
      <sz val="10"/>
      <name val="Calibri"/>
      <family val="2"/>
      <charset val="238"/>
    </font>
    <font>
      <sz val="9"/>
      <name val="Calibri"/>
      <family val="2"/>
      <charset val="238"/>
    </font>
    <font>
      <u/>
      <sz val="9"/>
      <name val="Calibri"/>
      <family val="2"/>
      <charset val="238"/>
    </font>
    <font>
      <b/>
      <sz val="10.5"/>
      <name val="Calibri"/>
      <family val="2"/>
      <charset val="238"/>
    </font>
    <font>
      <sz val="10.5"/>
      <name val="Calibri"/>
      <family val="2"/>
      <charset val="238"/>
    </font>
    <font>
      <b/>
      <sz val="10.5"/>
      <name val="Calibri"/>
      <family val="2"/>
    </font>
    <font>
      <b/>
      <sz val="10"/>
      <color rgb="FFFF0000"/>
      <name val="Arial"/>
      <family val="2"/>
      <charset val="238"/>
    </font>
    <font>
      <sz val="10"/>
      <color rgb="FFFF0000"/>
      <name val="Arial"/>
      <family val="2"/>
      <charset val="238"/>
    </font>
    <font>
      <u/>
      <sz val="10"/>
      <color rgb="FFFF0000"/>
      <name val="Arial"/>
      <family val="2"/>
      <charset val="238"/>
    </font>
    <font>
      <sz val="10"/>
      <name val="Calibri"/>
      <family val="2"/>
      <charset val="238"/>
      <scheme val="minor"/>
    </font>
    <font>
      <u/>
      <sz val="10"/>
      <name val="Calibri"/>
      <family val="2"/>
      <charset val="238"/>
      <scheme val="minor"/>
    </font>
    <font>
      <b/>
      <sz val="12"/>
      <name val="Calibri"/>
      <family val="2"/>
      <charset val="238"/>
      <scheme val="minor"/>
    </font>
    <font>
      <b/>
      <sz val="10"/>
      <name val="Calibri"/>
      <family val="2"/>
      <charset val="238"/>
      <scheme val="minor"/>
    </font>
    <font>
      <b/>
      <sz val="11"/>
      <name val="Calibri"/>
      <family val="2"/>
      <charset val="238"/>
      <scheme val="minor"/>
    </font>
    <font>
      <sz val="11"/>
      <name val="Calibri"/>
      <family val="2"/>
      <charset val="238"/>
      <scheme val="minor"/>
    </font>
    <font>
      <sz val="10"/>
      <color rgb="FFFF0000"/>
      <name val="Calibri"/>
      <family val="2"/>
      <charset val="238"/>
      <scheme val="minor"/>
    </font>
    <font>
      <b/>
      <u/>
      <sz val="10"/>
      <name val="Calibri"/>
      <family val="2"/>
      <scheme val="minor"/>
    </font>
    <font>
      <sz val="10.5"/>
      <name val="Calibri"/>
      <family val="2"/>
      <charset val="238"/>
      <scheme val="minor"/>
    </font>
    <font>
      <b/>
      <sz val="10.5"/>
      <name val="Calibri"/>
      <family val="2"/>
      <charset val="238"/>
      <scheme val="minor"/>
    </font>
    <font>
      <i/>
      <sz val="10"/>
      <color rgb="FFFF0000"/>
      <name val="Calibri"/>
      <family val="2"/>
      <charset val="238"/>
      <scheme val="minor"/>
    </font>
    <font>
      <sz val="12"/>
      <color rgb="FFFFFF00"/>
      <name val="Arial"/>
      <family val="2"/>
      <charset val="238"/>
    </font>
    <font>
      <sz val="10"/>
      <color rgb="FFFFFF00"/>
      <name val="Arial"/>
      <family val="2"/>
      <charset val="238"/>
    </font>
    <font>
      <u/>
      <sz val="10"/>
      <color rgb="FFFFFF00"/>
      <name val="Arial"/>
      <family val="2"/>
      <charset val="238"/>
    </font>
    <font>
      <b/>
      <sz val="10"/>
      <color rgb="FFFFFF00"/>
      <name val="Arial"/>
      <family val="2"/>
      <charset val="238"/>
    </font>
    <font>
      <sz val="8"/>
      <name val="Arial"/>
      <family val="2"/>
      <charset val="238"/>
    </font>
    <font>
      <u/>
      <sz val="10"/>
      <color rgb="FFFF0000"/>
      <name val="Calibri"/>
      <family val="2"/>
      <charset val="238"/>
      <scheme val="minor"/>
    </font>
    <font>
      <b/>
      <sz val="10"/>
      <color rgb="FFFF0000"/>
      <name val="Calibri"/>
      <family val="2"/>
      <charset val="238"/>
      <scheme val="minor"/>
    </font>
    <font>
      <b/>
      <sz val="11"/>
      <color rgb="FFFF0000"/>
      <name val="Calibri"/>
      <family val="2"/>
      <charset val="238"/>
      <scheme val="minor"/>
    </font>
    <font>
      <b/>
      <u/>
      <sz val="10"/>
      <color rgb="FFFF0000"/>
      <name val="Calibri"/>
      <family val="2"/>
      <scheme val="minor"/>
    </font>
    <font>
      <sz val="14"/>
      <color rgb="FFFFFF00"/>
      <name val="Arial"/>
      <family val="2"/>
      <charset val="238"/>
    </font>
    <font>
      <sz val="11"/>
      <name val="Calibri"/>
      <family val="2"/>
      <charset val="238"/>
    </font>
    <font>
      <i/>
      <sz val="10"/>
      <name val="Calibri"/>
      <family val="2"/>
      <charset val="238"/>
      <scheme val="minor"/>
    </font>
    <font>
      <u/>
      <sz val="10"/>
      <name val="Calibri"/>
      <family val="2"/>
      <charset val="238"/>
    </font>
    <font>
      <i/>
      <sz val="10"/>
      <name val="Calibri"/>
      <family val="2"/>
      <charset val="238"/>
    </font>
    <font>
      <sz val="10"/>
      <name val="Calibri"/>
      <family val="2"/>
      <scheme val="minor"/>
    </font>
    <font>
      <sz val="12"/>
      <name val="Calibri"/>
      <family val="2"/>
      <charset val="238"/>
    </font>
    <font>
      <b/>
      <sz val="11"/>
      <name val="Calibri"/>
      <family val="2"/>
      <charset val="238"/>
    </font>
    <font>
      <sz val="10"/>
      <name val="Calibri"/>
      <family val="2"/>
    </font>
    <font>
      <b/>
      <sz val="10"/>
      <name val="Calibri"/>
      <family val="2"/>
    </font>
    <font>
      <i/>
      <sz val="9"/>
      <name val="Calibri"/>
      <family val="2"/>
      <charset val="238"/>
      <scheme val="minor"/>
    </font>
    <font>
      <b/>
      <sz val="9"/>
      <name val="Calibri"/>
      <family val="2"/>
      <charset val="238"/>
    </font>
    <font>
      <b/>
      <u/>
      <sz val="10"/>
      <name val="Calibri"/>
      <family val="2"/>
      <charset val="238"/>
    </font>
    <font>
      <sz val="14"/>
      <name val="Arial"/>
      <family val="2"/>
      <charset val="238"/>
    </font>
    <font>
      <sz val="11"/>
      <color rgb="FFFFFF00"/>
      <name val="Arial"/>
      <family val="2"/>
      <charset val="238"/>
    </font>
    <font>
      <sz val="11"/>
      <color rgb="FFFF0000"/>
      <name val="Arial"/>
      <family val="2"/>
      <charset val="238"/>
    </font>
    <font>
      <sz val="11"/>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sz val="12"/>
      <name val="Calibri"/>
      <family val="2"/>
      <charset val="238"/>
      <scheme val="minor"/>
    </font>
    <font>
      <sz val="11"/>
      <name val="Arial"/>
      <family val="2"/>
    </font>
    <font>
      <sz val="10"/>
      <name val="Arial CE"/>
      <family val="2"/>
      <charset val="238"/>
    </font>
    <font>
      <sz val="13"/>
      <name val="Arial CE"/>
      <charset val="238"/>
    </font>
    <font>
      <sz val="10"/>
      <name val="Arial"/>
      <family val="2"/>
    </font>
    <font>
      <sz val="11"/>
      <name val="Arial CE"/>
      <family val="2"/>
      <charset val="238"/>
    </font>
    <font>
      <b/>
      <sz val="14"/>
      <name val="Arial CE"/>
      <family val="2"/>
      <charset val="238"/>
    </font>
    <font>
      <vertAlign val="superscript"/>
      <sz val="11"/>
      <name val="Arial CE"/>
      <family val="2"/>
      <charset val="238"/>
    </font>
    <font>
      <sz val="11"/>
      <color indexed="10"/>
      <name val="Arial CE"/>
      <family val="2"/>
      <charset val="238"/>
    </font>
    <font>
      <sz val="10"/>
      <color indexed="10"/>
      <name val="Arial"/>
      <family val="2"/>
    </font>
    <font>
      <sz val="10.5"/>
      <name val="Arial CE"/>
      <family val="2"/>
      <charset val="238"/>
    </font>
    <font>
      <i/>
      <sz val="11"/>
      <name val="Arial"/>
      <family val="2"/>
    </font>
    <font>
      <sz val="9.5"/>
      <name val="Arial"/>
      <family val="2"/>
      <charset val="238"/>
    </font>
    <font>
      <sz val="9"/>
      <name val="Arial"/>
      <family val="2"/>
      <charset val="238"/>
    </font>
    <font>
      <sz val="10"/>
      <color rgb="FFFF0000"/>
      <name val="Arial CE"/>
      <family val="2"/>
      <charset val="238"/>
    </font>
    <font>
      <sz val="11"/>
      <color rgb="FFFF0000"/>
      <name val="Arial"/>
      <family val="2"/>
    </font>
    <font>
      <sz val="11"/>
      <color rgb="FFFF0000"/>
      <name val="Arial CE"/>
      <family val="2"/>
      <charset val="238"/>
    </font>
    <font>
      <i/>
      <sz val="11"/>
      <name val="Arial"/>
      <family val="2"/>
      <charset val="238"/>
    </font>
    <font>
      <sz val="10"/>
      <color indexed="10"/>
      <name val="Arial CE"/>
      <family val="2"/>
      <charset val="238"/>
    </font>
    <font>
      <sz val="11"/>
      <color indexed="10"/>
      <name val="Arial"/>
      <family val="2"/>
    </font>
    <font>
      <sz val="11"/>
      <name val="Symbol"/>
      <family val="1"/>
      <charset val="2"/>
    </font>
    <font>
      <vertAlign val="superscript"/>
      <sz val="11"/>
      <name val="Arial"/>
      <family val="2"/>
    </font>
    <font>
      <sz val="12"/>
      <name val="Times New Roman"/>
      <family val="1"/>
      <charset val="238"/>
    </font>
    <font>
      <b/>
      <sz val="11"/>
      <name val="Arial"/>
      <family val="2"/>
    </font>
    <font>
      <b/>
      <sz val="11"/>
      <name val="Arial CE"/>
      <charset val="238"/>
    </font>
    <font>
      <sz val="11"/>
      <name val="Arial CE"/>
      <family val="1"/>
      <charset val="238"/>
    </font>
    <font>
      <sz val="11"/>
      <name val="Arial Narrow"/>
      <family val="2"/>
    </font>
    <font>
      <vertAlign val="superscript"/>
      <sz val="10"/>
      <name val="Arial"/>
      <family val="2"/>
      <charset val="238"/>
    </font>
    <font>
      <sz val="11"/>
      <name val="Arial CE"/>
      <charset val="238"/>
    </font>
    <font>
      <sz val="10"/>
      <name val="Arial CE"/>
      <charset val="238"/>
    </font>
    <font>
      <b/>
      <sz val="24"/>
      <name val="Bookman Old Style"/>
      <family val="1"/>
    </font>
    <font>
      <b/>
      <sz val="16"/>
      <name val="Arial CE"/>
      <charset val="238"/>
    </font>
    <font>
      <b/>
      <sz val="16"/>
      <name val="Times New Roman"/>
      <family val="1"/>
    </font>
    <font>
      <b/>
      <sz val="13"/>
      <name val="Arial CE"/>
      <family val="2"/>
      <charset val="238"/>
    </font>
    <font>
      <b/>
      <sz val="14"/>
      <name val="Times New Roman"/>
      <family val="1"/>
    </font>
    <font>
      <sz val="14"/>
      <name val="Arial"/>
      <family val="2"/>
    </font>
    <font>
      <sz val="11"/>
      <name val="Times New Roman"/>
      <family val="1"/>
    </font>
    <font>
      <b/>
      <sz val="11"/>
      <name val="Arial"/>
      <family val="2"/>
      <charset val="238"/>
    </font>
    <font>
      <sz val="14"/>
      <name val="Times New Roman"/>
      <family val="1"/>
    </font>
    <font>
      <sz val="14"/>
      <name val="Times New Roman"/>
      <family val="1"/>
      <charset val="238"/>
    </font>
    <font>
      <b/>
      <sz val="10"/>
      <name val="Arial"/>
      <family val="2"/>
      <charset val="1"/>
    </font>
    <font>
      <sz val="11"/>
      <color indexed="10"/>
      <name val="Arial"/>
      <family val="2"/>
      <charset val="1"/>
    </font>
    <font>
      <b/>
      <sz val="10"/>
      <name val="Arial"/>
      <family val="2"/>
      <charset val="238"/>
    </font>
    <font>
      <b/>
      <sz val="10"/>
      <color indexed="8"/>
      <name val="Arial"/>
      <family val="2"/>
      <charset val="238"/>
    </font>
    <font>
      <b/>
      <sz val="11"/>
      <color indexed="10"/>
      <name val="Arial"/>
      <family val="2"/>
      <charset val="238"/>
    </font>
    <font>
      <sz val="10"/>
      <name val="Arial"/>
      <family val="2"/>
      <charset val="1"/>
    </font>
    <font>
      <sz val="10"/>
      <color indexed="10"/>
      <name val="Arial"/>
      <family val="2"/>
      <charset val="238"/>
    </font>
    <font>
      <sz val="12"/>
      <name val="Arial"/>
      <family val="2"/>
      <charset val="238"/>
    </font>
    <font>
      <sz val="10"/>
      <name val="Tahoma"/>
      <family val="2"/>
      <charset val="238"/>
    </font>
    <font>
      <sz val="10"/>
      <color indexed="8"/>
      <name val="Arial"/>
      <family val="2"/>
      <charset val="238"/>
    </font>
    <font>
      <sz val="11"/>
      <name val="Arial"/>
      <family val="2"/>
      <charset val="1"/>
    </font>
    <font>
      <sz val="10"/>
      <color indexed="10"/>
      <name val="Arial"/>
      <family val="2"/>
      <charset val="1"/>
    </font>
    <font>
      <b/>
      <sz val="10"/>
      <color indexed="10"/>
      <name val="Arial"/>
      <family val="2"/>
      <charset val="238"/>
    </font>
    <font>
      <b/>
      <i/>
      <sz val="9"/>
      <color rgb="FFFF0000"/>
      <name val="Calibri"/>
      <family val="2"/>
      <charset val="238"/>
      <scheme val="minor"/>
    </font>
    <font>
      <b/>
      <sz val="12"/>
      <name val="Arial"/>
      <family val="2"/>
      <charset val="238"/>
    </font>
    <font>
      <b/>
      <sz val="14"/>
      <color rgb="FFFF0000"/>
      <name val="Calibri"/>
      <family val="2"/>
      <charset val="238"/>
      <scheme val="minor"/>
    </font>
  </fonts>
  <fills count="24">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dotted">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64"/>
      </top>
      <bottom style="double">
        <color indexed="64"/>
      </bottom>
      <diagonal/>
    </border>
    <border>
      <left style="hair">
        <color indexed="8"/>
      </left>
      <right style="hair">
        <color indexed="8"/>
      </right>
      <top style="hair">
        <color indexed="8"/>
      </top>
      <bottom style="hair">
        <color indexed="8"/>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49">
    <xf numFmtId="0" fontId="0" fillId="0" borderId="0"/>
    <xf numFmtId="164" fontId="2" fillId="0" borderId="0" applyFont="0" applyFill="0" applyBorder="0" applyAlignment="0" applyProtection="0"/>
    <xf numFmtId="0" fontId="3" fillId="0" borderId="0"/>
    <xf numFmtId="164" fontId="3" fillId="0" borderId="0" applyFont="0" applyFill="0" applyBorder="0" applyAlignment="0" applyProtection="0"/>
    <xf numFmtId="0" fontId="52" fillId="2" borderId="0" applyNumberFormat="0" applyBorder="0" applyAlignment="0" applyProtection="0"/>
    <xf numFmtId="0" fontId="52" fillId="3" borderId="0" applyNumberFormat="0" applyBorder="0" applyAlignment="0" applyProtection="0"/>
    <xf numFmtId="0" fontId="52" fillId="4" borderId="0" applyNumberFormat="0" applyBorder="0" applyAlignment="0" applyProtection="0"/>
    <xf numFmtId="0" fontId="52" fillId="5" borderId="0" applyNumberFormat="0" applyBorder="0" applyAlignment="0" applyProtection="0"/>
    <xf numFmtId="0" fontId="52" fillId="6" borderId="0" applyNumberFormat="0" applyBorder="0" applyAlignment="0" applyProtection="0"/>
    <xf numFmtId="0" fontId="52" fillId="7" borderId="0" applyNumberFormat="0" applyBorder="0" applyAlignment="0" applyProtection="0"/>
    <xf numFmtId="0" fontId="52" fillId="8" borderId="0" applyNumberFormat="0" applyBorder="0" applyAlignment="0" applyProtection="0"/>
    <xf numFmtId="0" fontId="52" fillId="9" borderId="0" applyNumberFormat="0" applyBorder="0" applyAlignment="0" applyProtection="0"/>
    <xf numFmtId="0" fontId="52" fillId="10" borderId="0" applyNumberFormat="0" applyBorder="0" applyAlignment="0" applyProtection="0"/>
    <xf numFmtId="0" fontId="52" fillId="5" borderId="0" applyNumberFormat="0" applyBorder="0" applyAlignment="0" applyProtection="0"/>
    <xf numFmtId="0" fontId="52" fillId="8" borderId="0" applyNumberFormat="0" applyBorder="0" applyAlignment="0" applyProtection="0"/>
    <xf numFmtId="0" fontId="52" fillId="11" borderId="0" applyNumberFormat="0" applyBorder="0" applyAlignment="0" applyProtection="0"/>
    <xf numFmtId="0" fontId="53" fillId="12"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13" borderId="0" applyNumberFormat="0" applyBorder="0" applyAlignment="0" applyProtection="0"/>
    <xf numFmtId="0" fontId="53" fillId="14" borderId="0" applyNumberFormat="0" applyBorder="0" applyAlignment="0" applyProtection="0"/>
    <xf numFmtId="0" fontId="53" fillId="15" borderId="0" applyNumberFormat="0" applyBorder="0" applyAlignment="0" applyProtection="0"/>
    <xf numFmtId="0" fontId="53" fillId="16" borderId="0" applyNumberFormat="0" applyBorder="0" applyAlignment="0" applyProtection="0"/>
    <xf numFmtId="0" fontId="53" fillId="17" borderId="0" applyNumberFormat="0" applyBorder="0" applyAlignment="0" applyProtection="0"/>
    <xf numFmtId="0" fontId="53" fillId="18" borderId="0" applyNumberFormat="0" applyBorder="0" applyAlignment="0" applyProtection="0"/>
    <xf numFmtId="0" fontId="53" fillId="13" borderId="0" applyNumberFormat="0" applyBorder="0" applyAlignment="0" applyProtection="0"/>
    <xf numFmtId="0" fontId="53" fillId="14" borderId="0" applyNumberFormat="0" applyBorder="0" applyAlignment="0" applyProtection="0"/>
    <xf numFmtId="0" fontId="53" fillId="19" borderId="0" applyNumberFormat="0" applyBorder="0" applyAlignment="0" applyProtection="0"/>
    <xf numFmtId="0" fontId="54" fillId="3" borderId="0" applyNumberFormat="0" applyBorder="0" applyAlignment="0" applyProtection="0"/>
    <xf numFmtId="0" fontId="55" fillId="20" borderId="15" applyNumberFormat="0" applyAlignment="0" applyProtection="0"/>
    <xf numFmtId="0" fontId="56" fillId="21" borderId="16" applyNumberFormat="0" applyAlignment="0" applyProtection="0"/>
    <xf numFmtId="0" fontId="52" fillId="0" borderId="0"/>
    <xf numFmtId="0" fontId="57" fillId="0" borderId="0" applyNumberFormat="0" applyFill="0" applyBorder="0" applyAlignment="0" applyProtection="0"/>
    <xf numFmtId="0" fontId="58" fillId="4" borderId="0" applyNumberFormat="0" applyBorder="0" applyAlignment="0" applyProtection="0"/>
    <xf numFmtId="0" fontId="59" fillId="0" borderId="17" applyNumberFormat="0" applyFill="0" applyAlignment="0" applyProtection="0"/>
    <xf numFmtId="0" fontId="60" fillId="0" borderId="18" applyNumberFormat="0" applyFill="0" applyAlignment="0" applyProtection="0"/>
    <xf numFmtId="0" fontId="61" fillId="0" borderId="19" applyNumberFormat="0" applyFill="0" applyAlignment="0" applyProtection="0"/>
    <xf numFmtId="0" fontId="61" fillId="0" borderId="0" applyNumberFormat="0" applyFill="0" applyBorder="0" applyAlignment="0" applyProtection="0"/>
    <xf numFmtId="0" fontId="62" fillId="7" borderId="15" applyNumberFormat="0" applyAlignment="0" applyProtection="0"/>
    <xf numFmtId="0" fontId="63" fillId="0" borderId="20" applyNumberFormat="0" applyFill="0" applyAlignment="0" applyProtection="0"/>
    <xf numFmtId="0" fontId="64" fillId="22" borderId="0" applyNumberFormat="0" applyBorder="0" applyAlignment="0" applyProtection="0"/>
    <xf numFmtId="0" fontId="3" fillId="0" borderId="0"/>
    <xf numFmtId="0" fontId="1" fillId="0" borderId="0"/>
    <xf numFmtId="0" fontId="2" fillId="0" borderId="0"/>
    <xf numFmtId="0" fontId="3" fillId="23" borderId="21" applyNumberFormat="0" applyAlignment="0" applyProtection="0"/>
    <xf numFmtId="0" fontId="65" fillId="20" borderId="22" applyNumberFormat="0" applyAlignment="0" applyProtection="0"/>
    <xf numFmtId="0" fontId="66" fillId="0" borderId="0" applyNumberFormat="0" applyFill="0" applyBorder="0" applyAlignment="0" applyProtection="0"/>
    <xf numFmtId="0" fontId="67" fillId="0" borderId="23" applyNumberFormat="0" applyFill="0" applyAlignment="0" applyProtection="0"/>
    <xf numFmtId="0" fontId="68" fillId="0" borderId="0" applyNumberFormat="0" applyFill="0" applyBorder="0" applyAlignment="0" applyProtection="0"/>
  </cellStyleXfs>
  <cellXfs count="525">
    <xf numFmtId="0" fontId="0" fillId="0" borderId="0" xfId="0"/>
    <xf numFmtId="0" fontId="0" fillId="0" borderId="0" xfId="0" applyAlignment="1">
      <alignment wrapText="1"/>
    </xf>
    <xf numFmtId="0" fontId="0" fillId="0" borderId="0" xfId="0" applyBorder="1" applyAlignment="1">
      <alignment wrapText="1"/>
    </xf>
    <xf numFmtId="0" fontId="0" fillId="0" borderId="0" xfId="0" applyAlignment="1">
      <alignment horizontal="right" wrapText="1"/>
    </xf>
    <xf numFmtId="4" fontId="0" fillId="0" borderId="0" xfId="0" applyNumberFormat="1" applyAlignment="1">
      <alignment horizontal="right" wrapText="1"/>
    </xf>
    <xf numFmtId="0" fontId="0" fillId="0" borderId="0" xfId="0" applyAlignment="1">
      <alignment horizontal="center" vertical="center" wrapText="1"/>
    </xf>
    <xf numFmtId="0" fontId="0" fillId="0" borderId="0" xfId="0" applyFill="1" applyBorder="1" applyAlignment="1">
      <alignment horizontal="center" vertical="center" wrapText="1"/>
    </xf>
    <xf numFmtId="4" fontId="0" fillId="0" borderId="0" xfId="0" applyNumberFormat="1" applyFill="1" applyBorder="1" applyAlignment="1">
      <alignment horizontal="center" vertical="center" wrapText="1"/>
    </xf>
    <xf numFmtId="4" fontId="13" fillId="0" borderId="0" xfId="0" applyNumberFormat="1" applyFont="1" applyAlignment="1">
      <alignment horizontal="right" wrapText="1"/>
    </xf>
    <xf numFmtId="0" fontId="13" fillId="0" borderId="0" xfId="0" applyFont="1" applyAlignment="1">
      <alignment wrapText="1"/>
    </xf>
    <xf numFmtId="0" fontId="13" fillId="0" borderId="0" xfId="0" applyFont="1" applyBorder="1" applyAlignment="1">
      <alignment wrapText="1"/>
    </xf>
    <xf numFmtId="0" fontId="13" fillId="0" borderId="0" xfId="0" applyFont="1" applyAlignment="1">
      <alignment horizontal="center" wrapText="1"/>
    </xf>
    <xf numFmtId="0" fontId="13" fillId="0" borderId="0" xfId="0" applyFont="1" applyAlignment="1">
      <alignment horizontal="center" vertical="center" wrapText="1"/>
    </xf>
    <xf numFmtId="0" fontId="12" fillId="0" borderId="0" xfId="0" applyFont="1" applyAlignment="1">
      <alignment wrapText="1"/>
    </xf>
    <xf numFmtId="0" fontId="15" fillId="0" borderId="0" xfId="0" applyFont="1" applyFill="1" applyBorder="1" applyAlignment="1">
      <alignment horizontal="center" vertical="top" wrapText="1"/>
    </xf>
    <xf numFmtId="0" fontId="15" fillId="0" borderId="0" xfId="0" applyFont="1" applyFill="1" applyBorder="1" applyAlignment="1">
      <alignment horizontal="center" vertical="center" wrapText="1"/>
    </xf>
    <xf numFmtId="4" fontId="15" fillId="0" borderId="0" xfId="0" applyNumberFormat="1" applyFont="1" applyFill="1" applyBorder="1" applyAlignment="1">
      <alignment horizontal="center" vertical="center" wrapText="1"/>
    </xf>
    <xf numFmtId="0" fontId="15" fillId="0" borderId="0" xfId="0" applyFont="1" applyAlignment="1">
      <alignment horizontal="center" vertical="top" wrapText="1"/>
    </xf>
    <xf numFmtId="0" fontId="15" fillId="0" borderId="0" xfId="0" applyFont="1" applyAlignment="1">
      <alignment horizontal="right" wrapText="1"/>
    </xf>
    <xf numFmtId="4" fontId="15" fillId="0" borderId="0" xfId="0" applyNumberFormat="1" applyFont="1" applyAlignment="1">
      <alignment horizontal="right" wrapText="1"/>
    </xf>
    <xf numFmtId="0" fontId="18" fillId="0" borderId="0" xfId="0" applyFont="1" applyAlignment="1">
      <alignment horizontal="center" vertical="top" wrapText="1"/>
    </xf>
    <xf numFmtId="0" fontId="15" fillId="0" borderId="4" xfId="0" applyFont="1" applyBorder="1" applyAlignment="1">
      <alignment horizontal="center" vertical="top" wrapText="1"/>
    </xf>
    <xf numFmtId="0" fontId="15" fillId="0" borderId="0" xfId="0" applyFont="1" applyBorder="1" applyAlignment="1">
      <alignment horizontal="right" wrapText="1"/>
    </xf>
    <xf numFmtId="4" fontId="15" fillId="0" borderId="0" xfId="0" applyNumberFormat="1" applyFont="1" applyBorder="1" applyAlignment="1">
      <alignment horizontal="right" wrapText="1"/>
    </xf>
    <xf numFmtId="0" fontId="18" fillId="0" borderId="0" xfId="0" applyFont="1" applyFill="1" applyBorder="1" applyAlignment="1">
      <alignment horizontal="center" vertical="top" wrapText="1"/>
    </xf>
    <xf numFmtId="0" fontId="15" fillId="0" borderId="6" xfId="0" applyFont="1" applyBorder="1" applyAlignment="1">
      <alignment horizontal="right" wrapText="1"/>
    </xf>
    <xf numFmtId="4" fontId="15" fillId="0" borderId="6" xfId="0" applyNumberFormat="1" applyFont="1" applyBorder="1" applyAlignment="1">
      <alignment horizontal="right" wrapText="1"/>
    </xf>
    <xf numFmtId="0" fontId="15" fillId="0" borderId="0" xfId="0" applyFont="1" applyBorder="1" applyAlignment="1">
      <alignment horizontal="center" vertical="top" wrapText="1"/>
    </xf>
    <xf numFmtId="0" fontId="17" fillId="0" borderId="0" xfId="0" applyFont="1" applyBorder="1" applyAlignment="1">
      <alignment horizontal="center" vertical="top" wrapText="1"/>
    </xf>
    <xf numFmtId="0" fontId="16" fillId="0" borderId="5" xfId="0" applyFont="1" applyBorder="1" applyAlignment="1">
      <alignment horizontal="center" vertical="top" wrapText="1"/>
    </xf>
    <xf numFmtId="4" fontId="18" fillId="0" borderId="0" xfId="0" applyNumberFormat="1" applyFont="1" applyAlignment="1">
      <alignment horizontal="right" wrapText="1"/>
    </xf>
    <xf numFmtId="0" fontId="15" fillId="0" borderId="6" xfId="0" applyFont="1" applyBorder="1" applyAlignment="1">
      <alignment horizontal="center" vertical="top" wrapText="1"/>
    </xf>
    <xf numFmtId="0" fontId="19" fillId="0" borderId="0" xfId="0" applyFont="1" applyAlignment="1">
      <alignment horizontal="center" vertical="top" wrapText="1"/>
    </xf>
    <xf numFmtId="2" fontId="15" fillId="0" borderId="0" xfId="0" applyNumberFormat="1" applyFont="1" applyBorder="1" applyAlignment="1">
      <alignment horizontal="right" wrapText="1"/>
    </xf>
    <xf numFmtId="49" fontId="0" fillId="0" borderId="0" xfId="0" applyNumberFormat="1" applyFill="1" applyBorder="1" applyAlignment="1">
      <alignment horizontal="center" vertical="center" wrapText="1"/>
    </xf>
    <xf numFmtId="49" fontId="23" fillId="0" borderId="0" xfId="0" applyNumberFormat="1" applyFont="1" applyAlignment="1">
      <alignment horizontal="justify" vertical="top" wrapText="1"/>
    </xf>
    <xf numFmtId="49" fontId="0" fillId="0" borderId="0" xfId="0" applyNumberFormat="1" applyAlignment="1">
      <alignment horizontal="justify" vertical="top" wrapText="1"/>
    </xf>
    <xf numFmtId="49" fontId="3" fillId="0" borderId="0" xfId="0" applyNumberFormat="1" applyFont="1" applyAlignment="1">
      <alignment horizontal="justify" vertical="top" wrapText="1"/>
    </xf>
    <xf numFmtId="49" fontId="24" fillId="0" borderId="0" xfId="0" applyNumberFormat="1" applyFont="1" applyAlignment="1">
      <alignment horizontal="justify" vertical="top" wrapText="1"/>
    </xf>
    <xf numFmtId="49" fontId="15" fillId="0" borderId="0" xfId="0" applyNumberFormat="1" applyFont="1" applyAlignment="1">
      <alignment horizontal="justify" vertical="top" wrapText="1"/>
    </xf>
    <xf numFmtId="49" fontId="15" fillId="0" borderId="0" xfId="0" applyNumberFormat="1" applyFont="1" applyAlignment="1">
      <alignment horizontal="center" vertical="top" wrapText="1"/>
    </xf>
    <xf numFmtId="49" fontId="18" fillId="0" borderId="2" xfId="0" applyNumberFormat="1" applyFont="1" applyBorder="1" applyAlignment="1">
      <alignment horizontal="center" vertical="top" wrapText="1"/>
    </xf>
    <xf numFmtId="49" fontId="19" fillId="0" borderId="0" xfId="0" applyNumberFormat="1" applyFont="1" applyFill="1" applyBorder="1" applyAlignment="1">
      <alignment horizontal="left" vertical="center" wrapText="1"/>
    </xf>
    <xf numFmtId="49" fontId="7" fillId="0" borderId="0" xfId="0" applyNumberFormat="1" applyFont="1" applyAlignment="1">
      <alignment horizontal="justify" vertical="top" wrapText="1"/>
    </xf>
    <xf numFmtId="49" fontId="15" fillId="0" borderId="0" xfId="0" quotePrefix="1" applyNumberFormat="1" applyFont="1" applyAlignment="1">
      <alignment horizontal="justify" vertical="top" wrapText="1"/>
    </xf>
    <xf numFmtId="49" fontId="15" fillId="0" borderId="0" xfId="0" quotePrefix="1" applyNumberFormat="1" applyFont="1" applyFill="1" applyBorder="1" applyAlignment="1">
      <alignment horizontal="left" vertical="top" wrapText="1"/>
    </xf>
    <xf numFmtId="49" fontId="15" fillId="0" borderId="0" xfId="0" applyNumberFormat="1" applyFont="1" applyFill="1" applyBorder="1" applyAlignment="1">
      <alignment horizontal="center" vertical="center" wrapText="1"/>
    </xf>
    <xf numFmtId="49" fontId="15" fillId="0" borderId="0" xfId="0" applyNumberFormat="1" applyFont="1" applyFill="1" applyBorder="1" applyAlignment="1">
      <alignment horizontal="left" vertical="top" wrapText="1"/>
    </xf>
    <xf numFmtId="49" fontId="21" fillId="0" borderId="0" xfId="0" quotePrefix="1" applyNumberFormat="1" applyFont="1" applyAlignment="1">
      <alignment horizontal="justify" vertical="top" wrapText="1"/>
    </xf>
    <xf numFmtId="49" fontId="15" fillId="0" borderId="0" xfId="0" applyNumberFormat="1" applyFont="1" applyBorder="1" applyAlignment="1">
      <alignment horizontal="justify" vertical="top" wrapText="1"/>
    </xf>
    <xf numFmtId="49" fontId="18" fillId="0" borderId="0" xfId="0" applyNumberFormat="1" applyFont="1" applyBorder="1" applyAlignment="1">
      <alignment horizontal="justify" vertical="top" wrapText="1"/>
    </xf>
    <xf numFmtId="49" fontId="15" fillId="0" borderId="3" xfId="0" applyNumberFormat="1" applyFont="1" applyBorder="1" applyAlignment="1">
      <alignment horizontal="justify" vertical="top" wrapText="1"/>
    </xf>
    <xf numFmtId="49" fontId="25" fillId="0" borderId="0" xfId="0" applyNumberFormat="1" applyFont="1" applyFill="1" applyBorder="1" applyAlignment="1">
      <alignment horizontal="left" vertical="top" wrapText="1"/>
    </xf>
    <xf numFmtId="0" fontId="27" fillId="0" borderId="0" xfId="0" applyFont="1" applyBorder="1" applyAlignment="1">
      <alignment horizontal="center" vertical="center" wrapText="1"/>
    </xf>
    <xf numFmtId="0" fontId="27" fillId="0" borderId="0" xfId="0" applyFont="1" applyBorder="1" applyAlignment="1">
      <alignment wrapText="1"/>
    </xf>
    <xf numFmtId="0" fontId="28" fillId="0" borderId="0" xfId="0" applyFont="1" applyBorder="1" applyAlignment="1">
      <alignment wrapText="1"/>
    </xf>
    <xf numFmtId="49" fontId="22" fillId="0" borderId="0" xfId="0" applyNumberFormat="1" applyFont="1" applyBorder="1" applyAlignment="1">
      <alignment horizontal="justify" vertical="top" wrapText="1"/>
    </xf>
    <xf numFmtId="0" fontId="16" fillId="0" borderId="0" xfId="0" applyFont="1" applyBorder="1" applyAlignment="1">
      <alignment horizontal="center" vertical="top" wrapText="1"/>
    </xf>
    <xf numFmtId="0" fontId="4" fillId="0" borderId="0" xfId="0" applyFont="1" applyBorder="1" applyAlignment="1">
      <alignment wrapText="1"/>
    </xf>
    <xf numFmtId="4" fontId="0" fillId="0" borderId="0" xfId="0" applyNumberFormat="1" applyFill="1" applyBorder="1" applyAlignment="1">
      <alignment horizontal="right" vertical="center" wrapText="1"/>
    </xf>
    <xf numFmtId="4" fontId="15" fillId="0" borderId="0" xfId="0" applyNumberFormat="1" applyFont="1" applyFill="1" applyBorder="1" applyAlignment="1">
      <alignment horizontal="right" vertical="center" wrapText="1"/>
    </xf>
    <xf numFmtId="4" fontId="15" fillId="0" borderId="0" xfId="0" applyNumberFormat="1" applyFont="1" applyFill="1" applyBorder="1" applyAlignment="1">
      <alignment horizontal="right" wrapText="1"/>
    </xf>
    <xf numFmtId="0" fontId="15" fillId="0" borderId="2" xfId="0" applyFont="1" applyBorder="1" applyAlignment="1">
      <alignment horizontal="right" wrapText="1"/>
    </xf>
    <xf numFmtId="0" fontId="15" fillId="0" borderId="2" xfId="0" applyFont="1" applyBorder="1" applyAlignment="1">
      <alignment horizontal="center" vertical="top" wrapText="1"/>
    </xf>
    <xf numFmtId="4" fontId="15" fillId="0" borderId="2" xfId="0" applyNumberFormat="1" applyFont="1" applyBorder="1" applyAlignment="1">
      <alignment horizontal="right" wrapText="1"/>
    </xf>
    <xf numFmtId="4" fontId="18" fillId="0" borderId="0" xfId="0" applyNumberFormat="1" applyFont="1" applyBorder="1" applyAlignment="1">
      <alignment horizontal="right" wrapText="1"/>
    </xf>
    <xf numFmtId="0" fontId="0" fillId="0" borderId="0" xfId="0" applyBorder="1" applyAlignment="1">
      <alignment horizontal="center" vertical="center" wrapText="1"/>
    </xf>
    <xf numFmtId="0" fontId="14" fillId="0" borderId="0" xfId="0" applyFont="1" applyBorder="1" applyAlignment="1">
      <alignment wrapText="1"/>
    </xf>
    <xf numFmtId="4" fontId="15" fillId="0" borderId="0" xfId="1" applyNumberFormat="1" applyFont="1" applyBorder="1" applyAlignment="1">
      <alignment horizontal="right" wrapText="1"/>
    </xf>
    <xf numFmtId="4" fontId="15" fillId="0" borderId="0" xfId="1" applyNumberFormat="1" applyFont="1" applyFill="1" applyBorder="1" applyAlignment="1">
      <alignment horizontal="right" vertical="center" wrapText="1"/>
    </xf>
    <xf numFmtId="4" fontId="18" fillId="0" borderId="0" xfId="0" applyNumberFormat="1" applyFont="1" applyFill="1" applyBorder="1" applyAlignment="1">
      <alignment horizontal="right" wrapText="1"/>
    </xf>
    <xf numFmtId="4" fontId="15" fillId="0" borderId="0" xfId="1" applyNumberFormat="1" applyFont="1" applyFill="1" applyBorder="1" applyAlignment="1">
      <alignment horizontal="right" wrapText="1"/>
    </xf>
    <xf numFmtId="4" fontId="15" fillId="0" borderId="0" xfId="1" applyNumberFormat="1" applyFont="1" applyAlignment="1">
      <alignment horizontal="right" wrapText="1"/>
    </xf>
    <xf numFmtId="4" fontId="16" fillId="0" borderId="0" xfId="0" applyNumberFormat="1" applyFont="1" applyFill="1" applyBorder="1" applyAlignment="1">
      <alignment horizontal="right" wrapText="1"/>
    </xf>
    <xf numFmtId="4" fontId="15" fillId="0" borderId="2" xfId="0" applyNumberFormat="1" applyFont="1" applyFill="1" applyBorder="1" applyAlignment="1">
      <alignment horizontal="right" wrapText="1"/>
    </xf>
    <xf numFmtId="49" fontId="18" fillId="0" borderId="8" xfId="0" applyNumberFormat="1" applyFont="1" applyBorder="1" applyAlignment="1">
      <alignment horizontal="justify" vertical="top" wrapText="1"/>
    </xf>
    <xf numFmtId="0" fontId="15" fillId="0" borderId="5" xfId="0" applyFont="1" applyBorder="1" applyAlignment="1">
      <alignment horizontal="right" wrapText="1"/>
    </xf>
    <xf numFmtId="4" fontId="15" fillId="0" borderId="5" xfId="0" applyNumberFormat="1" applyFont="1" applyBorder="1" applyAlignment="1">
      <alignment horizontal="right" wrapText="1"/>
    </xf>
    <xf numFmtId="49" fontId="19" fillId="0" borderId="2" xfId="0" applyNumberFormat="1" applyFont="1" applyBorder="1" applyAlignment="1">
      <alignment horizontal="justify" vertical="top" wrapText="1"/>
    </xf>
    <xf numFmtId="49" fontId="9" fillId="0" borderId="0" xfId="0" applyNumberFormat="1" applyFont="1" applyAlignment="1">
      <alignment horizontal="justify" vertical="top" wrapText="1"/>
    </xf>
    <xf numFmtId="49" fontId="30"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4" fontId="30" fillId="0" borderId="1" xfId="0" applyNumberFormat="1" applyFont="1" applyFill="1" applyBorder="1" applyAlignment="1">
      <alignment horizontal="center" vertical="center" wrapText="1"/>
    </xf>
    <xf numFmtId="49" fontId="20" fillId="0" borderId="0" xfId="0" applyNumberFormat="1" applyFont="1" applyFill="1" applyBorder="1" applyAlignment="1">
      <alignment horizontal="left" vertical="center" wrapText="1"/>
    </xf>
    <xf numFmtId="2" fontId="30" fillId="0" borderId="7" xfId="0" applyNumberFormat="1" applyFont="1" applyFill="1" applyBorder="1" applyAlignment="1">
      <alignment horizontal="center" vertical="center" wrapText="1"/>
    </xf>
    <xf numFmtId="49" fontId="15" fillId="0" borderId="0" xfId="0" applyNumberFormat="1" applyFont="1" applyFill="1" applyBorder="1" applyAlignment="1">
      <alignment horizontal="left" vertical="center" wrapText="1"/>
    </xf>
    <xf numFmtId="4" fontId="21" fillId="0" borderId="0" xfId="0" applyNumberFormat="1" applyFont="1" applyFill="1" applyBorder="1" applyAlignment="1">
      <alignment horizontal="center" vertical="center" wrapText="1"/>
    </xf>
    <xf numFmtId="4" fontId="21" fillId="0" borderId="0" xfId="0" applyNumberFormat="1" applyFont="1" applyFill="1" applyBorder="1" applyAlignment="1">
      <alignment horizontal="right" wrapText="1"/>
    </xf>
    <xf numFmtId="0" fontId="21" fillId="0" borderId="0" xfId="0" applyFont="1" applyFill="1" applyBorder="1" applyAlignment="1">
      <alignment horizontal="center" vertical="center" wrapText="1"/>
    </xf>
    <xf numFmtId="49" fontId="21" fillId="0" borderId="0" xfId="0" applyNumberFormat="1" applyFont="1" applyAlignment="1">
      <alignment horizontal="justify" vertical="top" wrapText="1"/>
    </xf>
    <xf numFmtId="4" fontId="21" fillId="0" borderId="0" xfId="0" applyNumberFormat="1" applyFont="1" applyFill="1" applyBorder="1" applyAlignment="1">
      <alignment horizontal="right" vertical="center" wrapText="1"/>
    </xf>
    <xf numFmtId="49" fontId="21" fillId="0" borderId="0" xfId="0" quotePrefix="1" applyNumberFormat="1" applyFont="1" applyFill="1" applyBorder="1" applyAlignment="1">
      <alignment horizontal="left" vertical="top" wrapText="1"/>
    </xf>
    <xf numFmtId="49" fontId="21" fillId="0" borderId="0" xfId="0" applyNumberFormat="1" applyFont="1" applyFill="1" applyBorder="1" applyAlignment="1">
      <alignment horizontal="center" vertical="center" wrapText="1"/>
    </xf>
    <xf numFmtId="49" fontId="21" fillId="0" borderId="0" xfId="0" applyNumberFormat="1" applyFont="1" applyFill="1" applyBorder="1" applyAlignment="1">
      <alignment horizontal="left" vertical="top" wrapText="1"/>
    </xf>
    <xf numFmtId="0" fontId="31" fillId="0" borderId="5" xfId="0" applyFont="1" applyBorder="1" applyAlignment="1">
      <alignment horizontal="right" wrapText="1"/>
    </xf>
    <xf numFmtId="4" fontId="31" fillId="0" borderId="5" xfId="0" applyNumberFormat="1" applyFont="1" applyBorder="1" applyAlignment="1">
      <alignment horizontal="right" wrapText="1"/>
    </xf>
    <xf numFmtId="0" fontId="21" fillId="0" borderId="0" xfId="0" applyFont="1" applyAlignment="1">
      <alignment horizontal="right" wrapText="1"/>
    </xf>
    <xf numFmtId="4" fontId="21" fillId="0" borderId="0" xfId="0" applyNumberFormat="1" applyFont="1" applyAlignment="1">
      <alignment horizontal="right" wrapText="1"/>
    </xf>
    <xf numFmtId="49" fontId="33" fillId="0" borderId="0" xfId="0" applyNumberFormat="1" applyFont="1" applyAlignment="1">
      <alignment horizontal="justify" vertical="top" wrapText="1"/>
    </xf>
    <xf numFmtId="0" fontId="21" fillId="0" borderId="0" xfId="0" applyFont="1" applyFill="1" applyBorder="1" applyAlignment="1">
      <alignment horizontal="center" wrapText="1"/>
    </xf>
    <xf numFmtId="4" fontId="21" fillId="0" borderId="0" xfId="0" applyNumberFormat="1" applyFont="1" applyFill="1" applyBorder="1" applyAlignment="1">
      <alignment horizontal="center" wrapText="1"/>
    </xf>
    <xf numFmtId="49" fontId="21" fillId="0" borderId="0" xfId="0" quotePrefix="1" applyNumberFormat="1" applyFont="1" applyAlignment="1">
      <alignment horizontal="left" wrapText="1"/>
    </xf>
    <xf numFmtId="49" fontId="21" fillId="0" borderId="0" xfId="0" applyNumberFormat="1" applyFont="1" applyBorder="1" applyAlignment="1">
      <alignment horizontal="justify" vertical="top" wrapText="1"/>
    </xf>
    <xf numFmtId="0" fontId="21" fillId="0" borderId="0" xfId="0" applyFont="1" applyBorder="1" applyAlignment="1">
      <alignment horizontal="right" wrapText="1"/>
    </xf>
    <xf numFmtId="4" fontId="21" fillId="0" borderId="0" xfId="0" applyNumberFormat="1" applyFont="1" applyBorder="1" applyAlignment="1">
      <alignment horizontal="right" wrapText="1"/>
    </xf>
    <xf numFmtId="49" fontId="32" fillId="0" borderId="0" xfId="0" applyNumberFormat="1" applyFont="1" applyBorder="1" applyAlignment="1">
      <alignment horizontal="center" vertical="center" wrapText="1"/>
    </xf>
    <xf numFmtId="49" fontId="32" fillId="0" borderId="0" xfId="0" applyNumberFormat="1" applyFont="1" applyAlignment="1">
      <alignment horizontal="justify" vertical="top" wrapText="1"/>
    </xf>
    <xf numFmtId="49" fontId="31" fillId="0" borderId="0" xfId="0" applyNumberFormat="1" applyFont="1" applyBorder="1" applyAlignment="1">
      <alignment horizontal="left" vertical="top" wrapText="1"/>
    </xf>
    <xf numFmtId="0" fontId="31" fillId="0" borderId="0" xfId="0" applyFont="1" applyBorder="1" applyAlignment="1">
      <alignment horizontal="right" wrapText="1"/>
    </xf>
    <xf numFmtId="4" fontId="31" fillId="0" borderId="0" xfId="0" applyNumberFormat="1" applyFont="1" applyBorder="1" applyAlignment="1">
      <alignment horizontal="right" wrapText="1"/>
    </xf>
    <xf numFmtId="0" fontId="31" fillId="0" borderId="0" xfId="0" applyFont="1" applyAlignment="1">
      <alignment horizontal="right" wrapText="1"/>
    </xf>
    <xf numFmtId="4" fontId="31" fillId="0" borderId="0" xfId="0" applyNumberFormat="1" applyFont="1" applyAlignment="1">
      <alignment horizontal="right" wrapText="1"/>
    </xf>
    <xf numFmtId="49" fontId="34" fillId="0" borderId="0" xfId="0" applyNumberFormat="1" applyFont="1" applyBorder="1" applyAlignment="1">
      <alignment horizontal="justify" vertical="top" wrapText="1"/>
    </xf>
    <xf numFmtId="49" fontId="21" fillId="0" borderId="2" xfId="0" applyNumberFormat="1" applyFont="1" applyBorder="1" applyAlignment="1">
      <alignment horizontal="justify" vertical="top" wrapText="1"/>
    </xf>
    <xf numFmtId="0" fontId="21" fillId="0" borderId="2" xfId="0" applyFont="1" applyBorder="1" applyAlignment="1">
      <alignment horizontal="right" wrapText="1"/>
    </xf>
    <xf numFmtId="4" fontId="21" fillId="0" borderId="2" xfId="0" applyNumberFormat="1" applyFont="1" applyBorder="1" applyAlignment="1">
      <alignment horizontal="right" wrapText="1"/>
    </xf>
    <xf numFmtId="4" fontId="32" fillId="0" borderId="0" xfId="0" applyNumberFormat="1" applyFont="1" applyAlignment="1">
      <alignment horizontal="right" wrapText="1"/>
    </xf>
    <xf numFmtId="2" fontId="3" fillId="0" borderId="0" xfId="0" applyNumberFormat="1" applyFont="1" applyFill="1" applyBorder="1" applyAlignment="1">
      <alignment wrapText="1"/>
    </xf>
    <xf numFmtId="0" fontId="3" fillId="0" borderId="0" xfId="0" applyFont="1" applyFill="1" applyBorder="1" applyAlignment="1">
      <alignment horizontal="center" vertical="center" wrapText="1"/>
    </xf>
    <xf numFmtId="0" fontId="3" fillId="0" borderId="0" xfId="0" applyFont="1" applyAlignment="1">
      <alignment horizontal="center" vertical="top" wrapText="1"/>
    </xf>
    <xf numFmtId="0" fontId="3" fillId="0" borderId="0" xfId="0" applyFont="1" applyFill="1" applyBorder="1" applyAlignment="1">
      <alignment horizontal="right" vertical="center" wrapText="1"/>
    </xf>
    <xf numFmtId="4" fontId="3" fillId="0" borderId="0" xfId="0" applyNumberFormat="1" applyFont="1" applyAlignment="1">
      <alignment horizontal="right" wrapText="1"/>
    </xf>
    <xf numFmtId="0" fontId="3" fillId="0" borderId="0" xfId="0" applyFont="1" applyAlignment="1">
      <alignment horizontal="right" wrapText="1"/>
    </xf>
    <xf numFmtId="0" fontId="3" fillId="0" borderId="0" xfId="0" applyFont="1" applyAlignment="1">
      <alignment horizontal="center" vertical="center" wrapText="1"/>
    </xf>
    <xf numFmtId="0" fontId="13" fillId="0" borderId="0" xfId="0" applyFont="1" applyFill="1" applyBorder="1" applyAlignment="1">
      <alignment horizontal="right" wrapText="1"/>
    </xf>
    <xf numFmtId="0" fontId="21" fillId="0" borderId="5" xfId="0" applyFont="1" applyBorder="1" applyAlignment="1">
      <alignment horizontal="right" wrapText="1"/>
    </xf>
    <xf numFmtId="0" fontId="21" fillId="0" borderId="6" xfId="0" applyFont="1" applyBorder="1" applyAlignment="1">
      <alignment horizontal="right" wrapText="1"/>
    </xf>
    <xf numFmtId="0" fontId="13" fillId="0" borderId="0" xfId="0" applyFont="1" applyAlignment="1">
      <alignment horizontal="right" wrapText="1"/>
    </xf>
    <xf numFmtId="0" fontId="0" fillId="0" borderId="0" xfId="0" applyFont="1" applyAlignment="1">
      <alignment horizontal="center" vertical="center" wrapText="1"/>
    </xf>
    <xf numFmtId="49" fontId="18" fillId="0" borderId="3" xfId="0" applyNumberFormat="1" applyFont="1" applyBorder="1" applyAlignment="1">
      <alignment horizontal="justify" vertical="top" wrapText="1"/>
    </xf>
    <xf numFmtId="0" fontId="27" fillId="0" borderId="0" xfId="0" applyFont="1" applyAlignment="1">
      <alignment horizontal="center" vertical="center" wrapText="1"/>
    </xf>
    <xf numFmtId="0" fontId="35" fillId="0" borderId="0" xfId="0" applyFont="1" applyAlignment="1">
      <alignment horizontal="center" vertical="center" wrapText="1"/>
    </xf>
    <xf numFmtId="0" fontId="27" fillId="0" borderId="0" xfId="0" applyFont="1" applyAlignment="1">
      <alignment wrapText="1"/>
    </xf>
    <xf numFmtId="0" fontId="27" fillId="0" borderId="0" xfId="0" applyFont="1" applyAlignment="1">
      <alignment horizontal="center" wrapText="1"/>
    </xf>
    <xf numFmtId="0" fontId="29" fillId="0" borderId="0" xfId="0" applyFont="1" applyAlignment="1">
      <alignment wrapText="1"/>
    </xf>
    <xf numFmtId="49" fontId="17" fillId="0" borderId="0" xfId="0" applyNumberFormat="1" applyFont="1" applyAlignment="1">
      <alignment horizontal="justify" vertical="top" wrapText="1"/>
    </xf>
    <xf numFmtId="49" fontId="18" fillId="0" borderId="0" xfId="0" applyNumberFormat="1" applyFont="1" applyFill="1" applyBorder="1" applyAlignment="1">
      <alignment horizontal="left" vertical="top" wrapText="1"/>
    </xf>
    <xf numFmtId="0" fontId="15" fillId="0" borderId="0" xfId="0" applyFont="1" applyFill="1" applyBorder="1" applyAlignment="1">
      <alignment horizontal="center" wrapText="1"/>
    </xf>
    <xf numFmtId="4" fontId="15" fillId="0" borderId="0" xfId="0" applyNumberFormat="1" applyFont="1" applyFill="1" applyBorder="1" applyAlignment="1">
      <alignment horizontal="center" wrapText="1"/>
    </xf>
    <xf numFmtId="0" fontId="3" fillId="0" borderId="0" xfId="0" applyFont="1" applyAlignment="1">
      <alignment horizontal="center" wrapText="1"/>
    </xf>
    <xf numFmtId="0" fontId="3" fillId="0" borderId="0" xfId="0" applyFont="1" applyAlignment="1">
      <alignment wrapText="1"/>
    </xf>
    <xf numFmtId="49" fontId="19" fillId="0" borderId="0" xfId="0" applyNumberFormat="1" applyFont="1" applyAlignment="1">
      <alignment horizontal="left" vertical="center" wrapText="1"/>
    </xf>
    <xf numFmtId="0" fontId="18" fillId="0" borderId="0" xfId="0" applyFont="1" applyFill="1" applyBorder="1" applyAlignment="1">
      <alignment horizontal="center" vertical="center" wrapText="1"/>
    </xf>
    <xf numFmtId="49" fontId="32" fillId="0" borderId="0" xfId="0" applyNumberFormat="1" applyFont="1" applyBorder="1" applyAlignment="1">
      <alignment horizontal="justify" vertical="top" wrapText="1"/>
    </xf>
    <xf numFmtId="49" fontId="15" fillId="0" borderId="0" xfId="0" quotePrefix="1" applyNumberFormat="1" applyFont="1" applyAlignment="1">
      <alignment horizontal="left" wrapText="1"/>
    </xf>
    <xf numFmtId="49" fontId="37" fillId="0" borderId="0" xfId="0" applyNumberFormat="1" applyFont="1" applyAlignment="1">
      <alignment horizontal="justify" vertical="top" wrapText="1"/>
    </xf>
    <xf numFmtId="49" fontId="16" fillId="0" borderId="0" xfId="0" quotePrefix="1" applyNumberFormat="1" applyFont="1" applyAlignment="1">
      <alignment horizontal="left" wrapText="1"/>
    </xf>
    <xf numFmtId="49" fontId="21" fillId="0" borderId="0" xfId="0" applyNumberFormat="1" applyFont="1" applyFill="1" applyBorder="1" applyAlignment="1">
      <alignment horizontal="justify" vertical="top" wrapText="1"/>
    </xf>
    <xf numFmtId="49" fontId="17" fillId="0" borderId="0" xfId="0" applyNumberFormat="1" applyFont="1" applyBorder="1" applyAlignment="1">
      <alignment horizontal="justify" vertical="top" wrapText="1"/>
    </xf>
    <xf numFmtId="49" fontId="19" fillId="0" borderId="0" xfId="0" applyNumberFormat="1" applyFont="1" applyAlignment="1">
      <alignment horizontal="justify" vertical="top" wrapText="1"/>
    </xf>
    <xf numFmtId="49" fontId="15" fillId="0" borderId="0" xfId="0" quotePrefix="1" applyNumberFormat="1" applyFont="1" applyAlignment="1">
      <alignment horizontal="left" vertical="top" wrapText="1"/>
    </xf>
    <xf numFmtId="49" fontId="20" fillId="0" borderId="0" xfId="0" applyNumberFormat="1" applyFont="1" applyAlignment="1">
      <alignment horizontal="justify" vertical="top" wrapText="1"/>
    </xf>
    <xf numFmtId="49" fontId="18" fillId="0" borderId="0" xfId="0" applyNumberFormat="1" applyFont="1" applyAlignment="1">
      <alignment horizontal="justify" vertical="top" wrapText="1"/>
    </xf>
    <xf numFmtId="49" fontId="43" fillId="0" borderId="3" xfId="0" applyNumberFormat="1" applyFont="1" applyBorder="1" applyAlignment="1">
      <alignment horizontal="justify" vertical="top" wrapText="1"/>
    </xf>
    <xf numFmtId="49" fontId="16" fillId="0" borderId="0" xfId="0" applyNumberFormat="1" applyFont="1" applyAlignment="1">
      <alignment horizontal="justify" vertical="top" wrapText="1"/>
    </xf>
    <xf numFmtId="0" fontId="18" fillId="0" borderId="0" xfId="0" applyFont="1" applyAlignment="1">
      <alignment horizontal="right" wrapText="1"/>
    </xf>
    <xf numFmtId="49" fontId="15" fillId="0" borderId="10" xfId="0" applyNumberFormat="1" applyFont="1" applyBorder="1" applyAlignment="1">
      <alignment horizontal="justify" vertical="top" wrapText="1"/>
    </xf>
    <xf numFmtId="49" fontId="45" fillId="0" borderId="0" xfId="0" applyNumberFormat="1" applyFont="1" applyAlignment="1">
      <alignment horizontal="center" vertical="top" wrapText="1"/>
    </xf>
    <xf numFmtId="0" fontId="26" fillId="0" borderId="0" xfId="0" applyFont="1" applyBorder="1" applyAlignment="1">
      <alignment horizontal="right" vertical="center" wrapText="1"/>
    </xf>
    <xf numFmtId="0" fontId="27" fillId="0" borderId="0" xfId="0" applyFont="1" applyBorder="1" applyAlignment="1">
      <alignment horizontal="right" vertical="center" wrapText="1"/>
    </xf>
    <xf numFmtId="2" fontId="27" fillId="0" borderId="0" xfId="0" applyNumberFormat="1" applyFont="1" applyBorder="1" applyAlignment="1">
      <alignment horizontal="right" vertical="center" wrapText="1"/>
    </xf>
    <xf numFmtId="2" fontId="28" fillId="0" borderId="0" xfId="0" applyNumberFormat="1" applyFont="1" applyBorder="1" applyAlignment="1">
      <alignment horizontal="right" wrapText="1"/>
    </xf>
    <xf numFmtId="0" fontId="27" fillId="0" borderId="0" xfId="0" applyFont="1" applyBorder="1" applyAlignment="1">
      <alignment horizontal="right" wrapText="1"/>
    </xf>
    <xf numFmtId="164" fontId="3" fillId="0" borderId="0" xfId="1" applyFont="1" applyBorder="1" applyAlignment="1">
      <alignment horizontal="right" wrapText="1"/>
    </xf>
    <xf numFmtId="164" fontId="27" fillId="0" borderId="0" xfId="1" applyFont="1" applyBorder="1" applyAlignment="1">
      <alignment horizontal="right" wrapText="1"/>
    </xf>
    <xf numFmtId="0" fontId="3" fillId="0" borderId="0" xfId="0" applyFont="1" applyBorder="1" applyAlignment="1">
      <alignment horizontal="right" wrapText="1"/>
    </xf>
    <xf numFmtId="0" fontId="28" fillId="0" borderId="0" xfId="0" applyFont="1" applyBorder="1" applyAlignment="1">
      <alignment horizontal="right" wrapText="1"/>
    </xf>
    <xf numFmtId="0" fontId="29" fillId="0" borderId="0" xfId="0" applyFont="1" applyBorder="1" applyAlignment="1">
      <alignment horizontal="right" wrapText="1"/>
    </xf>
    <xf numFmtId="49" fontId="15" fillId="0" borderId="0" xfId="0" applyNumberFormat="1" applyFont="1" applyAlignment="1">
      <alignment horizontal="left" vertical="top" wrapText="1"/>
    </xf>
    <xf numFmtId="49" fontId="15" fillId="0" borderId="0" xfId="2" applyNumberFormat="1" applyFont="1" applyAlignment="1">
      <alignment horizontal="justify" vertical="top" wrapText="1"/>
    </xf>
    <xf numFmtId="0" fontId="3" fillId="0" borderId="0" xfId="2" applyFill="1" applyBorder="1" applyAlignment="1">
      <alignment horizontal="center" vertical="center" wrapText="1"/>
    </xf>
    <xf numFmtId="4" fontId="3" fillId="0" borderId="0" xfId="2" applyNumberFormat="1" applyFill="1" applyBorder="1" applyAlignment="1">
      <alignment horizontal="center" vertical="center" wrapText="1"/>
    </xf>
    <xf numFmtId="4" fontId="3" fillId="0" borderId="0" xfId="2" applyNumberFormat="1" applyFill="1" applyBorder="1" applyAlignment="1">
      <alignment horizontal="right" vertical="center" wrapText="1"/>
    </xf>
    <xf numFmtId="0" fontId="3" fillId="0" borderId="0" xfId="2" applyFill="1" applyBorder="1" applyAlignment="1">
      <alignment horizontal="right" wrapText="1"/>
    </xf>
    <xf numFmtId="0" fontId="3" fillId="0" borderId="0" xfId="2" applyFill="1" applyBorder="1" applyAlignment="1">
      <alignment horizontal="right" vertical="center" wrapText="1"/>
    </xf>
    <xf numFmtId="0" fontId="26" fillId="0" borderId="0" xfId="2" applyFont="1" applyBorder="1" applyAlignment="1">
      <alignment horizontal="center" vertical="center" wrapText="1"/>
    </xf>
    <xf numFmtId="0" fontId="3" fillId="0" borderId="0" xfId="2" applyAlignment="1">
      <alignment horizontal="center" vertical="center" wrapText="1"/>
    </xf>
    <xf numFmtId="0" fontId="48" fillId="0" borderId="0" xfId="2" applyFont="1" applyAlignment="1">
      <alignment horizontal="center" vertical="center" wrapText="1"/>
    </xf>
    <xf numFmtId="0" fontId="15" fillId="0" borderId="0" xfId="2" applyFont="1" applyAlignment="1">
      <alignment horizontal="center" vertical="top" wrapText="1"/>
    </xf>
    <xf numFmtId="49" fontId="18" fillId="0" borderId="0" xfId="2" applyNumberFormat="1" applyFont="1" applyBorder="1" applyAlignment="1">
      <alignment horizontal="justify" vertical="top" wrapText="1"/>
    </xf>
    <xf numFmtId="0" fontId="15" fillId="0" borderId="0" xfId="2" applyFont="1" applyAlignment="1">
      <alignment horizontal="right" wrapText="1"/>
    </xf>
    <xf numFmtId="4" fontId="15" fillId="0" borderId="0" xfId="2" applyNumberFormat="1" applyFont="1" applyAlignment="1">
      <alignment horizontal="right" wrapText="1"/>
    </xf>
    <xf numFmtId="0" fontId="27" fillId="0" borderId="0" xfId="2" applyFont="1" applyBorder="1" applyAlignment="1">
      <alignment wrapText="1"/>
    </xf>
    <xf numFmtId="0" fontId="3" fillId="0" borderId="0" xfId="2" applyAlignment="1">
      <alignment wrapText="1"/>
    </xf>
    <xf numFmtId="0" fontId="15" fillId="0" borderId="2" xfId="2" applyFont="1" applyBorder="1" applyAlignment="1">
      <alignment horizontal="center" vertical="top" wrapText="1"/>
    </xf>
    <xf numFmtId="49" fontId="19" fillId="0" borderId="2" xfId="2" applyNumberFormat="1" applyFont="1" applyBorder="1" applyAlignment="1">
      <alignment horizontal="justify" vertical="top" wrapText="1"/>
    </xf>
    <xf numFmtId="0" fontId="15" fillId="0" borderId="2" xfId="2" applyFont="1" applyBorder="1" applyAlignment="1">
      <alignment horizontal="right" wrapText="1"/>
    </xf>
    <xf numFmtId="4" fontId="15" fillId="0" borderId="2" xfId="2" applyNumberFormat="1" applyFont="1" applyBorder="1" applyAlignment="1">
      <alignment horizontal="right" wrapText="1"/>
    </xf>
    <xf numFmtId="4" fontId="15" fillId="0" borderId="2" xfId="2" applyNumberFormat="1" applyFont="1" applyFill="1" applyBorder="1" applyAlignment="1">
      <alignment horizontal="right" wrapText="1"/>
    </xf>
    <xf numFmtId="0" fontId="13" fillId="0" borderId="0" xfId="2" applyFont="1" applyAlignment="1">
      <alignment wrapText="1"/>
    </xf>
    <xf numFmtId="0" fontId="15" fillId="0" borderId="0" xfId="2" applyFont="1" applyBorder="1" applyAlignment="1">
      <alignment horizontal="center" vertical="top" wrapText="1"/>
    </xf>
    <xf numFmtId="49" fontId="19" fillId="0" borderId="0" xfId="2" applyNumberFormat="1" applyFont="1" applyBorder="1" applyAlignment="1">
      <alignment horizontal="justify" vertical="top" wrapText="1"/>
    </xf>
    <xf numFmtId="0" fontId="15" fillId="0" borderId="0" xfId="2" applyFont="1" applyBorder="1" applyAlignment="1">
      <alignment horizontal="right" wrapText="1"/>
    </xf>
    <xf numFmtId="4" fontId="15" fillId="0" borderId="0" xfId="2" applyNumberFormat="1" applyFont="1" applyBorder="1" applyAlignment="1">
      <alignment horizontal="right" wrapText="1"/>
    </xf>
    <xf numFmtId="4" fontId="15" fillId="0" borderId="0" xfId="2" applyNumberFormat="1" applyFont="1" applyFill="1" applyBorder="1" applyAlignment="1">
      <alignment horizontal="right" wrapText="1"/>
    </xf>
    <xf numFmtId="0" fontId="20" fillId="0" borderId="0" xfId="2" applyFont="1" applyBorder="1" applyAlignment="1">
      <alignment horizontal="center" vertical="top" wrapText="1"/>
    </xf>
    <xf numFmtId="0" fontId="20" fillId="0" borderId="0" xfId="2" applyFont="1" applyBorder="1" applyAlignment="1">
      <alignment horizontal="right" wrapText="1"/>
    </xf>
    <xf numFmtId="4" fontId="20" fillId="0" borderId="0" xfId="2" applyNumberFormat="1" applyFont="1" applyBorder="1" applyAlignment="1">
      <alignment horizontal="right" wrapText="1"/>
    </xf>
    <xf numFmtId="4" fontId="20" fillId="0" borderId="0" xfId="2" applyNumberFormat="1" applyFont="1" applyFill="1" applyBorder="1" applyAlignment="1">
      <alignment horizontal="right" wrapText="1"/>
    </xf>
    <xf numFmtId="0" fontId="49" fillId="0" borderId="0" xfId="2" applyFont="1" applyBorder="1" applyAlignment="1">
      <alignment wrapText="1"/>
    </xf>
    <xf numFmtId="0" fontId="50" fillId="0" borderId="0" xfId="2" applyFont="1" applyBorder="1" applyAlignment="1">
      <alignment wrapText="1"/>
    </xf>
    <xf numFmtId="0" fontId="20" fillId="0" borderId="4" xfId="2" applyFont="1" applyBorder="1" applyAlignment="1">
      <alignment horizontal="center" vertical="top" wrapText="1"/>
    </xf>
    <xf numFmtId="49" fontId="19" fillId="0" borderId="8" xfId="2" applyNumberFormat="1" applyFont="1" applyBorder="1" applyAlignment="1">
      <alignment horizontal="justify" vertical="top" wrapText="1"/>
    </xf>
    <xf numFmtId="0" fontId="20" fillId="0" borderId="5" xfId="2" applyFont="1" applyBorder="1" applyAlignment="1">
      <alignment horizontal="right" wrapText="1"/>
    </xf>
    <xf numFmtId="4" fontId="20" fillId="0" borderId="5" xfId="2" applyNumberFormat="1" applyFont="1" applyBorder="1" applyAlignment="1">
      <alignment horizontal="right" wrapText="1"/>
    </xf>
    <xf numFmtId="4" fontId="20" fillId="0" borderId="0" xfId="3" applyNumberFormat="1" applyFont="1" applyBorder="1" applyAlignment="1">
      <alignment horizontal="right" wrapText="1"/>
    </xf>
    <xf numFmtId="49" fontId="20" fillId="0" borderId="0" xfId="2" applyNumberFormat="1" applyFont="1" applyBorder="1" applyAlignment="1">
      <alignment horizontal="justify" vertical="top" wrapText="1"/>
    </xf>
    <xf numFmtId="0" fontId="20" fillId="0" borderId="6" xfId="2" applyFont="1" applyBorder="1" applyAlignment="1">
      <alignment horizontal="center" vertical="top" wrapText="1"/>
    </xf>
    <xf numFmtId="0" fontId="20" fillId="0" borderId="14" xfId="2" applyFont="1" applyBorder="1" applyAlignment="1">
      <alignment horizontal="center" vertical="top" wrapText="1"/>
    </xf>
    <xf numFmtId="0" fontId="20" fillId="0" borderId="0" xfId="2" applyFont="1" applyAlignment="1">
      <alignment horizontal="center" vertical="top" wrapText="1"/>
    </xf>
    <xf numFmtId="0" fontId="50" fillId="0" borderId="0" xfId="2" applyFont="1" applyAlignment="1">
      <alignment wrapText="1"/>
    </xf>
    <xf numFmtId="0" fontId="20" fillId="0" borderId="5" xfId="2" applyFont="1" applyBorder="1" applyAlignment="1">
      <alignment horizontal="center" vertical="top" wrapText="1"/>
    </xf>
    <xf numFmtId="0" fontId="51" fillId="0" borderId="0" xfId="2" applyFont="1" applyAlignment="1">
      <alignment wrapText="1"/>
    </xf>
    <xf numFmtId="4" fontId="19" fillId="0" borderId="0" xfId="2" applyNumberFormat="1" applyFont="1" applyFill="1" applyBorder="1" applyAlignment="1">
      <alignment horizontal="right" wrapText="1"/>
    </xf>
    <xf numFmtId="49" fontId="15" fillId="0" borderId="0" xfId="2" applyNumberFormat="1" applyFont="1" applyAlignment="1">
      <alignment horizontal="justify" vertical="top"/>
    </xf>
    <xf numFmtId="0" fontId="15" fillId="0" borderId="0" xfId="2" applyFont="1" applyAlignment="1">
      <alignment horizontal="right"/>
    </xf>
    <xf numFmtId="4" fontId="15" fillId="0" borderId="0" xfId="2" applyNumberFormat="1" applyFont="1" applyAlignment="1">
      <alignment horizontal="right"/>
    </xf>
    <xf numFmtId="4" fontId="15" fillId="0" borderId="0" xfId="2" applyNumberFormat="1" applyFont="1" applyFill="1" applyBorder="1" applyAlignment="1">
      <alignment horizontal="right"/>
    </xf>
    <xf numFmtId="0" fontId="3" fillId="0" borderId="0" xfId="2" applyAlignment="1">
      <alignment horizontal="center" vertical="top" wrapText="1"/>
    </xf>
    <xf numFmtId="49" fontId="3" fillId="0" borderId="0" xfId="2" applyNumberFormat="1" applyAlignment="1">
      <alignment horizontal="justify" vertical="top" wrapText="1"/>
    </xf>
    <xf numFmtId="0" fontId="3" fillId="0" borderId="0" xfId="2" applyAlignment="1">
      <alignment horizontal="right" wrapText="1"/>
    </xf>
    <xf numFmtId="4" fontId="3" fillId="0" borderId="0" xfId="2" applyNumberFormat="1" applyAlignment="1">
      <alignment horizontal="right" wrapText="1"/>
    </xf>
    <xf numFmtId="0" fontId="69" fillId="0" borderId="0" xfId="41" applyFont="1"/>
    <xf numFmtId="0" fontId="3" fillId="0" borderId="0" xfId="2" applyFont="1"/>
    <xf numFmtId="4" fontId="109" fillId="0" borderId="25" xfId="2" applyNumberFormat="1" applyFont="1" applyFill="1" applyBorder="1" applyAlignment="1">
      <alignment horizontal="center" vertical="top" wrapText="1"/>
    </xf>
    <xf numFmtId="0" fontId="109" fillId="0" borderId="25" xfId="2" applyFont="1" applyFill="1" applyBorder="1" applyAlignment="1">
      <alignment horizontal="center" vertical="top" wrapText="1"/>
    </xf>
    <xf numFmtId="1" fontId="109" fillId="0" borderId="25" xfId="2" applyNumberFormat="1" applyFont="1" applyFill="1" applyBorder="1" applyAlignment="1">
      <alignment horizontal="right" vertical="top" wrapText="1"/>
    </xf>
    <xf numFmtId="0" fontId="110" fillId="0" borderId="0" xfId="2" applyFont="1"/>
    <xf numFmtId="0" fontId="109" fillId="0" borderId="0" xfId="2" applyFont="1" applyFill="1" applyBorder="1" applyAlignment="1">
      <alignment horizontal="center" vertical="top" wrapText="1"/>
    </xf>
    <xf numFmtId="49" fontId="109" fillId="0" borderId="0" xfId="2" applyNumberFormat="1" applyFont="1" applyFill="1" applyBorder="1" applyAlignment="1">
      <alignment horizontal="center" vertical="top" wrapText="1"/>
    </xf>
    <xf numFmtId="1" fontId="109" fillId="0" borderId="0" xfId="2" applyNumberFormat="1" applyFont="1" applyFill="1" applyBorder="1" applyAlignment="1">
      <alignment horizontal="right" vertical="top" wrapText="1"/>
    </xf>
    <xf numFmtId="4" fontId="109" fillId="0" borderId="0" xfId="2" applyNumberFormat="1" applyFont="1" applyFill="1" applyBorder="1" applyAlignment="1">
      <alignment horizontal="center" vertical="top" wrapText="1"/>
    </xf>
    <xf numFmtId="0" fontId="109" fillId="0" borderId="0" xfId="2" applyFont="1" applyFill="1" applyBorder="1" applyAlignment="1">
      <alignment horizontal="left" vertical="top" wrapText="1"/>
    </xf>
    <xf numFmtId="0" fontId="0" fillId="0" borderId="0" xfId="41" applyFont="1" applyFill="1" applyAlignment="1">
      <alignment horizontal="left" vertical="top" wrapText="1"/>
    </xf>
    <xf numFmtId="0" fontId="112" fillId="0" borderId="0" xfId="31" applyFont="1" applyFill="1"/>
    <xf numFmtId="0" fontId="112" fillId="0" borderId="0" xfId="31" applyFont="1" applyFill="1" applyAlignment="1">
      <alignment horizontal="center" vertical="top"/>
    </xf>
    <xf numFmtId="0" fontId="112" fillId="0" borderId="0" xfId="31" applyFont="1" applyFill="1" applyAlignment="1">
      <alignment vertical="top"/>
    </xf>
    <xf numFmtId="166" fontId="111" fillId="0" borderId="0" xfId="41" applyNumberFormat="1" applyFont="1" applyFill="1" applyAlignment="1">
      <alignment horizontal="right" vertical="top"/>
    </xf>
    <xf numFmtId="0" fontId="113" fillId="0" borderId="0" xfId="2" applyFont="1"/>
    <xf numFmtId="0" fontId="109" fillId="0" borderId="0" xfId="2" applyFont="1" applyFill="1" applyAlignment="1">
      <alignment horizontal="center" vertical="top"/>
    </xf>
    <xf numFmtId="2" fontId="109" fillId="0" borderId="0" xfId="2" applyNumberFormat="1" applyFont="1" applyFill="1" applyAlignment="1">
      <alignment horizontal="right" vertical="top"/>
    </xf>
    <xf numFmtId="4" fontId="109" fillId="0" borderId="0" xfId="2" applyNumberFormat="1" applyFont="1" applyFill="1" applyAlignment="1">
      <alignment horizontal="right" vertical="top"/>
    </xf>
    <xf numFmtId="4" fontId="109" fillId="0" borderId="0" xfId="2" applyNumberFormat="1" applyFont="1" applyAlignment="1">
      <alignment horizontal="right" vertical="top"/>
    </xf>
    <xf numFmtId="0" fontId="109" fillId="0" borderId="0" xfId="2" applyFont="1" applyBorder="1" applyAlignment="1">
      <alignment horizontal="left" vertical="top"/>
    </xf>
    <xf numFmtId="2" fontId="114" fillId="0" borderId="0" xfId="2" applyNumberFormat="1" applyFont="1" applyAlignment="1">
      <alignment horizontal="right" vertical="top"/>
    </xf>
    <xf numFmtId="49" fontId="109" fillId="0" borderId="0" xfId="2" applyNumberFormat="1" applyFont="1" applyFill="1" applyAlignment="1">
      <alignment vertical="top" wrapText="1"/>
    </xf>
    <xf numFmtId="0" fontId="111" fillId="0" borderId="0" xfId="2" applyFont="1" applyBorder="1" applyAlignment="1">
      <alignment horizontal="left" vertical="top" wrapText="1"/>
    </xf>
    <xf numFmtId="0" fontId="115" fillId="0" borderId="0" xfId="2" applyFont="1" applyAlignment="1">
      <alignment horizontal="center" vertical="top"/>
    </xf>
    <xf numFmtId="2" fontId="115" fillId="0" borderId="0" xfId="2" applyNumberFormat="1" applyFont="1" applyAlignment="1">
      <alignment horizontal="center" vertical="top"/>
    </xf>
    <xf numFmtId="4" fontId="115" fillId="0" borderId="0" xfId="2" applyNumberFormat="1" applyFont="1" applyAlignment="1">
      <alignment horizontal="right" vertical="top"/>
    </xf>
    <xf numFmtId="0" fontId="111" fillId="0" borderId="0" xfId="2" applyFont="1" applyAlignment="1">
      <alignment horizontal="center" vertical="top"/>
    </xf>
    <xf numFmtId="49" fontId="115" fillId="0" borderId="0" xfId="2" applyNumberFormat="1" applyFont="1" applyAlignment="1">
      <alignment vertical="top" wrapText="1"/>
    </xf>
    <xf numFmtId="0" fontId="3" fillId="0" borderId="0" xfId="2" applyFont="1" applyAlignment="1">
      <alignment horizontal="center" vertical="top"/>
    </xf>
    <xf numFmtId="0" fontId="3" fillId="0" borderId="0" xfId="2" applyFont="1" applyAlignment="1">
      <alignment wrapText="1"/>
    </xf>
    <xf numFmtId="2" fontId="3" fillId="0" borderId="0" xfId="2" applyNumberFormat="1" applyFont="1" applyAlignment="1">
      <alignment horizontal="center" vertical="top"/>
    </xf>
    <xf numFmtId="4" fontId="3" fillId="0" borderId="0" xfId="2" applyNumberFormat="1" applyFont="1" applyAlignment="1">
      <alignment horizontal="right" vertical="top"/>
    </xf>
    <xf numFmtId="0" fontId="106" fillId="0" borderId="0" xfId="2" applyFont="1" applyFill="1"/>
    <xf numFmtId="0" fontId="114" fillId="0" borderId="0" xfId="2" applyFont="1" applyAlignment="1">
      <alignment horizontal="center" vertical="top"/>
    </xf>
    <xf numFmtId="49" fontId="114" fillId="0" borderId="0" xfId="2" applyNumberFormat="1" applyFont="1" applyAlignment="1">
      <alignment vertical="top" wrapText="1"/>
    </xf>
    <xf numFmtId="4" fontId="114" fillId="0" borderId="0" xfId="2" applyNumberFormat="1" applyFont="1" applyAlignment="1">
      <alignment horizontal="right" vertical="top"/>
    </xf>
    <xf numFmtId="4" fontId="114" fillId="0" borderId="0" xfId="2" applyNumberFormat="1" applyFont="1"/>
    <xf numFmtId="0" fontId="119" fillId="0" borderId="0" xfId="2" applyFont="1"/>
    <xf numFmtId="0" fontId="120" fillId="0" borderId="0" xfId="2" applyFont="1" applyAlignment="1">
      <alignment horizontal="center" vertical="top"/>
    </xf>
    <xf numFmtId="49" fontId="120" fillId="0" borderId="0" xfId="2" applyNumberFormat="1" applyFont="1" applyAlignment="1">
      <alignment vertical="top" wrapText="1"/>
    </xf>
    <xf numFmtId="2" fontId="120" fillId="0" borderId="0" xfId="2" applyNumberFormat="1" applyFont="1" applyAlignment="1">
      <alignment horizontal="right" vertical="top"/>
    </xf>
    <xf numFmtId="4" fontId="120" fillId="0" borderId="0" xfId="2" applyNumberFormat="1" applyFont="1" applyAlignment="1">
      <alignment horizontal="right" vertical="top"/>
    </xf>
    <xf numFmtId="4" fontId="120" fillId="0" borderId="0" xfId="2" applyNumberFormat="1" applyFont="1"/>
    <xf numFmtId="0" fontId="0" fillId="0" borderId="0" xfId="0" applyAlignment="1">
      <alignment horizontal="right"/>
    </xf>
    <xf numFmtId="0" fontId="70" fillId="0" borderId="0" xfId="0" applyFont="1" applyAlignment="1"/>
    <xf numFmtId="0" fontId="0" fillId="0" borderId="0" xfId="0" applyAlignment="1"/>
    <xf numFmtId="0" fontId="71" fillId="0" borderId="1" xfId="0" applyFont="1" applyBorder="1" applyAlignment="1">
      <alignment horizontal="center"/>
    </xf>
    <xf numFmtId="0" fontId="71" fillId="0" borderId="5" xfId="0" applyFont="1" applyBorder="1"/>
    <xf numFmtId="0" fontId="72" fillId="0" borderId="9" xfId="0" applyFont="1" applyBorder="1" applyAlignment="1">
      <alignment horizontal="center"/>
    </xf>
    <xf numFmtId="0" fontId="73" fillId="0" borderId="1" xfId="0" applyFont="1" applyBorder="1" applyAlignment="1">
      <alignment horizontal="center"/>
    </xf>
    <xf numFmtId="0" fontId="71" fillId="0" borderId="1" xfId="0" applyFont="1" applyBorder="1" applyAlignment="1">
      <alignment horizontal="right"/>
    </xf>
    <xf numFmtId="0" fontId="74" fillId="0" borderId="0" xfId="0" applyFont="1" applyAlignment="1">
      <alignment vertical="top" wrapText="1"/>
    </xf>
    <xf numFmtId="0" fontId="74" fillId="0" borderId="0" xfId="0" applyFont="1" applyAlignment="1">
      <alignment horizontal="right"/>
    </xf>
    <xf numFmtId="0" fontId="71" fillId="0" borderId="0" xfId="0" applyFont="1"/>
    <xf numFmtId="0" fontId="75" fillId="0" borderId="0" xfId="0" applyFont="1" applyAlignment="1"/>
    <xf numFmtId="0" fontId="71" fillId="0" borderId="0" xfId="0" applyFont="1" applyAlignment="1"/>
    <xf numFmtId="4" fontId="74" fillId="0" borderId="0" xfId="0" applyNumberFormat="1" applyFont="1" applyAlignment="1"/>
    <xf numFmtId="4" fontId="74" fillId="0" borderId="0" xfId="0" applyNumberFormat="1" applyFont="1"/>
    <xf numFmtId="0" fontId="74" fillId="0" borderId="0" xfId="0" applyFont="1" applyAlignment="1">
      <alignment horizontal="right" vertical="top"/>
    </xf>
    <xf numFmtId="0" fontId="74" fillId="0" borderId="0" xfId="0" applyFont="1" applyAlignment="1">
      <alignment horizontal="left" vertical="top" wrapText="1"/>
    </xf>
    <xf numFmtId="0" fontId="74" fillId="0" borderId="0" xfId="0" applyFont="1"/>
    <xf numFmtId="4" fontId="74" fillId="0" borderId="0" xfId="0" applyNumberFormat="1" applyFont="1" applyAlignment="1">
      <alignment horizontal="right"/>
    </xf>
    <xf numFmtId="0" fontId="74" fillId="0" borderId="0" xfId="0" quotePrefix="1" applyFont="1" applyAlignment="1">
      <alignment vertical="top" wrapText="1"/>
    </xf>
    <xf numFmtId="0" fontId="70" fillId="0" borderId="0" xfId="0" applyFont="1" applyAlignment="1">
      <alignment vertical="top" wrapText="1"/>
    </xf>
    <xf numFmtId="0" fontId="74" fillId="0" borderId="0" xfId="0" applyFont="1" applyAlignment="1">
      <alignment horizontal="left"/>
    </xf>
    <xf numFmtId="0" fontId="70" fillId="0" borderId="0" xfId="0" applyFont="1" applyAlignment="1">
      <alignment horizontal="right"/>
    </xf>
    <xf numFmtId="0" fontId="74" fillId="0" borderId="0" xfId="0" applyFont="1" applyAlignment="1"/>
    <xf numFmtId="0" fontId="73" fillId="0" borderId="0" xfId="0" applyFont="1"/>
    <xf numFmtId="0" fontId="74" fillId="0" borderId="0" xfId="0" applyFont="1" applyFill="1" applyAlignment="1"/>
    <xf numFmtId="0" fontId="71" fillId="0" borderId="0" xfId="0" applyFont="1" applyAlignment="1">
      <alignment horizontal="right"/>
    </xf>
    <xf numFmtId="0" fontId="77" fillId="0" borderId="0" xfId="0" applyFont="1"/>
    <xf numFmtId="4" fontId="77" fillId="0" borderId="0" xfId="0" applyNumberFormat="1" applyFont="1"/>
    <xf numFmtId="0" fontId="78" fillId="0" borderId="0" xfId="0" applyFont="1"/>
    <xf numFmtId="0" fontId="74" fillId="0" borderId="0" xfId="0" quotePrefix="1" applyFont="1" applyAlignment="1">
      <alignment horizontal="right" vertical="top"/>
    </xf>
    <xf numFmtId="0" fontId="79" fillId="0" borderId="0" xfId="0" quotePrefix="1" applyFont="1" applyAlignment="1">
      <alignment vertical="top" wrapText="1"/>
    </xf>
    <xf numFmtId="0" fontId="70" fillId="0" borderId="0" xfId="0" quotePrefix="1" applyFont="1" applyAlignment="1">
      <alignment vertical="top" wrapText="1"/>
    </xf>
    <xf numFmtId="0" fontId="79" fillId="0" borderId="0" xfId="0" applyFont="1" applyAlignment="1">
      <alignment horizontal="left" vertical="top" wrapText="1"/>
    </xf>
    <xf numFmtId="0" fontId="70" fillId="0" borderId="0" xfId="0" applyFont="1"/>
    <xf numFmtId="0" fontId="74" fillId="0" borderId="0" xfId="0" quotePrefix="1" applyFont="1"/>
    <xf numFmtId="0" fontId="74" fillId="0" borderId="0" xfId="0" quotePrefix="1" applyFont="1" applyBorder="1" applyAlignment="1">
      <alignment vertical="top" wrapText="1"/>
    </xf>
    <xf numFmtId="0" fontId="70" fillId="0" borderId="0" xfId="0" quotePrefix="1" applyFont="1" applyBorder="1" applyAlignment="1">
      <alignment vertical="top" wrapText="1"/>
    </xf>
    <xf numFmtId="0" fontId="0" fillId="0" borderId="0" xfId="0" applyBorder="1"/>
    <xf numFmtId="165" fontId="74" fillId="0" borderId="0" xfId="0" applyNumberFormat="1" applyFont="1"/>
    <xf numFmtId="0" fontId="80" fillId="0" borderId="0" xfId="0" applyFont="1" applyAlignment="1">
      <alignment horizontal="left" vertical="top" wrapText="1"/>
    </xf>
    <xf numFmtId="4" fontId="74" fillId="0" borderId="0" xfId="0" applyNumberFormat="1" applyFont="1" applyAlignment="1">
      <alignment horizontal="left" vertical="top" wrapText="1"/>
    </xf>
    <xf numFmtId="0" fontId="74" fillId="0" borderId="2" xfId="0" applyFont="1" applyBorder="1" applyAlignment="1">
      <alignment horizontal="left" vertical="top" wrapText="1"/>
    </xf>
    <xf numFmtId="0" fontId="80" fillId="0" borderId="2" xfId="0" applyFont="1" applyBorder="1" applyAlignment="1">
      <alignment horizontal="left" vertical="top" wrapText="1"/>
    </xf>
    <xf numFmtId="0" fontId="74" fillId="0" borderId="0" xfId="0" applyFont="1" applyBorder="1" applyAlignment="1">
      <alignment horizontal="right"/>
    </xf>
    <xf numFmtId="0" fontId="3" fillId="0" borderId="0" xfId="0" quotePrefix="1" applyFont="1" applyBorder="1" applyAlignment="1">
      <alignment vertical="top" wrapText="1"/>
    </xf>
    <xf numFmtId="0" fontId="74" fillId="0" borderId="0" xfId="0" applyFont="1" applyBorder="1"/>
    <xf numFmtId="0" fontId="81" fillId="0" borderId="0" xfId="0" quotePrefix="1" applyFont="1" applyBorder="1" applyAlignment="1">
      <alignment vertical="top" wrapText="1"/>
    </xf>
    <xf numFmtId="0" fontId="82" fillId="0" borderId="0" xfId="0" quotePrefix="1" applyFont="1" applyBorder="1" applyAlignment="1">
      <alignment vertical="top" wrapText="1"/>
    </xf>
    <xf numFmtId="0" fontId="74" fillId="0" borderId="0" xfId="0" applyFont="1" applyBorder="1" applyAlignment="1">
      <alignment horizontal="right" vertical="top" wrapText="1"/>
    </xf>
    <xf numFmtId="0" fontId="74" fillId="0" borderId="0" xfId="0" applyFont="1" applyBorder="1" applyAlignment="1"/>
    <xf numFmtId="0" fontId="74" fillId="0" borderId="0" xfId="0" applyFont="1" applyBorder="1" applyAlignment="1">
      <alignment vertical="top" wrapText="1"/>
    </xf>
    <xf numFmtId="0" fontId="70" fillId="0" borderId="0" xfId="0" quotePrefix="1" applyFont="1" applyBorder="1" applyAlignment="1">
      <alignment wrapText="1"/>
    </xf>
    <xf numFmtId="0" fontId="79" fillId="0" borderId="0" xfId="0" applyFont="1" applyBorder="1" applyAlignment="1">
      <alignment horizontal="left" vertical="top" wrapText="1"/>
    </xf>
    <xf numFmtId="0" fontId="83" fillId="0" borderId="0" xfId="0" applyFont="1"/>
    <xf numFmtId="0" fontId="79" fillId="0" borderId="0" xfId="0" applyFont="1" applyBorder="1" applyAlignment="1">
      <alignment vertical="top" wrapText="1"/>
    </xf>
    <xf numFmtId="0" fontId="84" fillId="0" borderId="0" xfId="0" quotePrefix="1" applyFont="1" applyBorder="1" applyAlignment="1">
      <alignment vertical="top" wrapText="1"/>
    </xf>
    <xf numFmtId="0" fontId="85" fillId="0" borderId="0" xfId="0" applyFont="1"/>
    <xf numFmtId="4" fontId="85" fillId="0" borderId="0" xfId="0" applyNumberFormat="1" applyFont="1"/>
    <xf numFmtId="165" fontId="85" fillId="0" borderId="0" xfId="0" applyNumberFormat="1" applyFont="1"/>
    <xf numFmtId="0" fontId="13" fillId="0" borderId="0" xfId="0" applyFont="1"/>
    <xf numFmtId="0" fontId="85" fillId="0" borderId="0" xfId="0" applyFont="1" applyAlignment="1">
      <alignment horizontal="right"/>
    </xf>
    <xf numFmtId="4" fontId="85" fillId="0" borderId="0" xfId="0" applyNumberFormat="1" applyFont="1" applyAlignment="1">
      <alignment horizontal="right"/>
    </xf>
    <xf numFmtId="0" fontId="74" fillId="0" borderId="0" xfId="0" applyFont="1" applyBorder="1" applyAlignment="1">
      <alignment horizontal="left" vertical="top" wrapText="1"/>
    </xf>
    <xf numFmtId="0" fontId="80" fillId="0" borderId="0" xfId="0" applyFont="1" applyBorder="1" applyAlignment="1">
      <alignment horizontal="left" vertical="top" wrapText="1"/>
    </xf>
    <xf numFmtId="0" fontId="74" fillId="0" borderId="0" xfId="0" applyFont="1" applyAlignment="1">
      <alignment horizontal="left" vertical="top"/>
    </xf>
    <xf numFmtId="0" fontId="3" fillId="0" borderId="0" xfId="0" applyFont="1"/>
    <xf numFmtId="0" fontId="51" fillId="0" borderId="0" xfId="0" quotePrefix="1" applyFont="1" applyBorder="1" applyAlignment="1">
      <alignment wrapText="1"/>
    </xf>
    <xf numFmtId="0" fontId="86" fillId="0" borderId="0" xfId="0" applyFont="1" applyAlignment="1">
      <alignment horizontal="left" vertical="top" wrapText="1"/>
    </xf>
    <xf numFmtId="0" fontId="86" fillId="0" borderId="2" xfId="0" applyFont="1" applyBorder="1" applyAlignment="1">
      <alignment horizontal="left" vertical="top" wrapText="1"/>
    </xf>
    <xf numFmtId="4" fontId="74" fillId="0" borderId="0" xfId="0" applyNumberFormat="1" applyFont="1" applyAlignment="1">
      <alignment vertical="top" wrapText="1"/>
    </xf>
    <xf numFmtId="0" fontId="85" fillId="0" borderId="0" xfId="0" applyFont="1" applyBorder="1" applyAlignment="1"/>
    <xf numFmtId="0" fontId="84" fillId="0" borderId="0" xfId="0" applyFont="1" applyAlignment="1">
      <alignment horizontal="right"/>
    </xf>
    <xf numFmtId="0" fontId="87" fillId="0" borderId="0" xfId="0" applyFont="1"/>
    <xf numFmtId="0" fontId="78" fillId="0" borderId="0" xfId="0" applyFont="1" applyAlignment="1"/>
    <xf numFmtId="0" fontId="88" fillId="0" borderId="0" xfId="0" applyFont="1" applyAlignment="1">
      <alignment horizontal="right"/>
    </xf>
    <xf numFmtId="0" fontId="88" fillId="0" borderId="0" xfId="0" applyFont="1" applyAlignment="1">
      <alignment horizontal="right" wrapText="1"/>
    </xf>
    <xf numFmtId="165" fontId="77" fillId="0" borderId="0" xfId="0" applyNumberFormat="1" applyFont="1"/>
    <xf numFmtId="0" fontId="73" fillId="0" borderId="0" xfId="0" applyFont="1" applyAlignment="1"/>
    <xf numFmtId="0" fontId="70" fillId="0" borderId="0" xfId="0" applyFont="1" applyBorder="1" applyAlignment="1">
      <alignment horizontal="right"/>
    </xf>
    <xf numFmtId="0" fontId="89" fillId="0" borderId="0" xfId="0" applyFont="1" applyAlignment="1">
      <alignment horizontal="left" vertical="top"/>
    </xf>
    <xf numFmtId="0" fontId="74" fillId="0" borderId="0" xfId="0" quotePrefix="1" applyFont="1" applyAlignment="1">
      <alignment horizontal="left" vertical="top" wrapText="1"/>
    </xf>
    <xf numFmtId="0" fontId="70" fillId="0" borderId="0" xfId="0" applyFont="1" applyAlignment="1">
      <alignment horizontal="left" wrapText="1"/>
    </xf>
    <xf numFmtId="0" fontId="51" fillId="0" borderId="0" xfId="0" applyFont="1" applyAlignment="1">
      <alignment horizontal="right"/>
    </xf>
    <xf numFmtId="0" fontId="77" fillId="0" borderId="0" xfId="0" applyFont="1" applyAlignment="1">
      <alignment horizontal="right" vertical="top"/>
    </xf>
    <xf numFmtId="0" fontId="77" fillId="0" borderId="0" xfId="0" applyFont="1" applyAlignment="1">
      <alignment horizontal="right" vertical="top" wrapText="1"/>
    </xf>
    <xf numFmtId="4" fontId="70" fillId="0" borderId="0" xfId="0" applyNumberFormat="1" applyFont="1"/>
    <xf numFmtId="0" fontId="3" fillId="0" borderId="0" xfId="0" applyFont="1" applyAlignment="1">
      <alignment horizontal="right"/>
    </xf>
    <xf numFmtId="0" fontId="74" fillId="0" borderId="0" xfId="0" applyFont="1" applyAlignment="1">
      <alignment horizontal="right" vertical="top" wrapText="1"/>
    </xf>
    <xf numFmtId="0" fontId="70" fillId="0" borderId="0" xfId="0" applyFont="1" applyAlignment="1">
      <alignment horizontal="right" wrapText="1"/>
    </xf>
    <xf numFmtId="0" fontId="85" fillId="0" borderId="0" xfId="0" applyFont="1" applyAlignment="1"/>
    <xf numFmtId="0" fontId="70" fillId="0" borderId="0" xfId="0" applyFont="1" applyAlignment="1">
      <alignment horizontal="left" vertical="top" wrapText="1"/>
    </xf>
    <xf numFmtId="0" fontId="74" fillId="0" borderId="2" xfId="0" quotePrefix="1" applyFont="1" applyBorder="1" applyAlignment="1">
      <alignment horizontal="left" vertical="top" wrapText="1"/>
    </xf>
    <xf numFmtId="0" fontId="79" fillId="0" borderId="0" xfId="0" applyFont="1" applyAlignment="1">
      <alignment vertical="top" wrapText="1"/>
    </xf>
    <xf numFmtId="4" fontId="74" fillId="0" borderId="0" xfId="0" applyNumberFormat="1" applyFont="1" applyBorder="1" applyAlignment="1">
      <alignment horizontal="right"/>
    </xf>
    <xf numFmtId="0" fontId="85" fillId="0" borderId="0" xfId="0" applyFont="1" applyAlignment="1">
      <alignment horizontal="left" vertical="top" wrapText="1"/>
    </xf>
    <xf numFmtId="0" fontId="74" fillId="0" borderId="0" xfId="0" applyFont="1" applyAlignment="1">
      <alignment wrapText="1"/>
    </xf>
    <xf numFmtId="0" fontId="91" fillId="0" borderId="0" xfId="0" applyFont="1"/>
    <xf numFmtId="0" fontId="75" fillId="0" borderId="24" xfId="0" applyFont="1" applyBorder="1" applyAlignment="1">
      <alignment horizontal="right"/>
    </xf>
    <xf numFmtId="0" fontId="92" fillId="0" borderId="24" xfId="0" applyFont="1" applyBorder="1" applyAlignment="1">
      <alignment horizontal="right"/>
    </xf>
    <xf numFmtId="0" fontId="71" fillId="0" borderId="24" xfId="0" applyFont="1" applyBorder="1" applyAlignment="1"/>
    <xf numFmtId="4" fontId="74" fillId="0" borderId="24" xfId="0" applyNumberFormat="1" applyFont="1" applyBorder="1"/>
    <xf numFmtId="0" fontId="51" fillId="0" borderId="0" xfId="0" applyFont="1"/>
    <xf numFmtId="4" fontId="74" fillId="0" borderId="0" xfId="0" applyNumberFormat="1" applyFont="1" applyBorder="1"/>
    <xf numFmtId="0" fontId="71" fillId="0" borderId="0" xfId="0" applyFont="1" applyAlignment="1">
      <alignment vertical="top" wrapText="1"/>
    </xf>
    <xf numFmtId="0" fontId="79" fillId="0" borderId="0" xfId="0" quotePrefix="1" applyFont="1" applyBorder="1" applyAlignment="1">
      <alignment vertical="top" wrapText="1"/>
    </xf>
    <xf numFmtId="4" fontId="74" fillId="0" borderId="0" xfId="0" applyNumberFormat="1" applyFont="1" applyAlignment="1">
      <alignment horizontal="left" vertical="top"/>
    </xf>
    <xf numFmtId="0" fontId="94" fillId="0" borderId="0" xfId="0" applyFont="1" applyAlignment="1">
      <alignment vertical="top" wrapText="1"/>
    </xf>
    <xf numFmtId="0" fontId="3" fillId="0" borderId="0" xfId="0" applyFont="1" applyAlignment="1"/>
    <xf numFmtId="0" fontId="70" fillId="0" borderId="0" xfId="0" applyFont="1" applyAlignment="1">
      <alignment horizontal="justify" vertical="top"/>
    </xf>
    <xf numFmtId="0" fontId="95" fillId="0" borderId="0" xfId="0" applyFont="1" applyAlignment="1">
      <alignment horizontal="justify" vertical="top"/>
    </xf>
    <xf numFmtId="4" fontId="51" fillId="0" borderId="0" xfId="0" applyNumberFormat="1" applyFont="1"/>
    <xf numFmtId="0" fontId="97" fillId="0" borderId="0" xfId="0" applyFont="1" applyAlignment="1">
      <alignment vertical="center" wrapText="1"/>
    </xf>
    <xf numFmtId="0" fontId="98" fillId="0" borderId="0" xfId="0" applyFont="1" applyAlignment="1">
      <alignment vertical="center" wrapText="1"/>
    </xf>
    <xf numFmtId="0" fontId="71" fillId="0" borderId="0" xfId="0" applyFont="1" applyAlignment="1">
      <alignment horizontal="left" vertical="top" wrapText="1"/>
    </xf>
    <xf numFmtId="0" fontId="70" fillId="0" borderId="0" xfId="0" applyFont="1" applyAlignment="1">
      <alignment vertical="top"/>
    </xf>
    <xf numFmtId="0" fontId="100" fillId="0" borderId="0" xfId="0" applyFont="1" applyAlignment="1">
      <alignment horizontal="right" vertical="top"/>
    </xf>
    <xf numFmtId="0" fontId="101" fillId="0" borderId="0" xfId="0" applyFont="1"/>
    <xf numFmtId="0" fontId="102" fillId="0" borderId="0" xfId="0" applyFont="1" applyAlignment="1"/>
    <xf numFmtId="165" fontId="93" fillId="0" borderId="0" xfId="0" applyNumberFormat="1" applyFont="1" applyBorder="1"/>
    <xf numFmtId="0" fontId="103" fillId="0" borderId="0" xfId="0" applyFont="1" applyBorder="1" applyAlignment="1">
      <alignment horizontal="right"/>
    </xf>
    <xf numFmtId="0" fontId="51" fillId="0" borderId="0" xfId="0" applyFont="1" applyBorder="1" applyAlignment="1">
      <alignment horizontal="right"/>
    </xf>
    <xf numFmtId="0" fontId="104" fillId="0" borderId="0" xfId="0" applyFont="1"/>
    <xf numFmtId="0" fontId="105" fillId="0" borderId="0" xfId="0" applyFont="1"/>
    <xf numFmtId="4" fontId="105" fillId="0" borderId="0" xfId="0" applyNumberFormat="1" applyFont="1"/>
    <xf numFmtId="0" fontId="106" fillId="0" borderId="0" xfId="0" applyFont="1"/>
    <xf numFmtId="0" fontId="107" fillId="0" borderId="0" xfId="0" applyFont="1" applyAlignment="1">
      <alignment horizontal="right"/>
    </xf>
    <xf numFmtId="0" fontId="107" fillId="0" borderId="0" xfId="0" applyFont="1"/>
    <xf numFmtId="0" fontId="101" fillId="0" borderId="24" xfId="0" applyFont="1" applyBorder="1"/>
    <xf numFmtId="4" fontId="103" fillId="0" borderId="24" xfId="0" applyNumberFormat="1" applyFont="1" applyBorder="1"/>
    <xf numFmtId="0" fontId="103" fillId="0" borderId="0" xfId="0" applyFont="1"/>
    <xf numFmtId="0" fontId="91" fillId="0" borderId="0" xfId="0" applyFont="1" applyAlignment="1">
      <alignment horizontal="left" vertical="center" indent="2"/>
    </xf>
    <xf numFmtId="0" fontId="108" fillId="0" borderId="0" xfId="0" applyFont="1" applyAlignment="1">
      <alignment horizontal="left" vertical="center" indent="2"/>
    </xf>
    <xf numFmtId="0" fontId="3" fillId="23" borderId="21" xfId="44" applyAlignment="1">
      <alignment wrapText="1"/>
    </xf>
    <xf numFmtId="0" fontId="85" fillId="0" borderId="2" xfId="0" applyFont="1" applyBorder="1" applyAlignment="1">
      <alignment horizontal="left" vertical="top" wrapText="1"/>
    </xf>
    <xf numFmtId="0" fontId="85" fillId="0" borderId="0" xfId="0" applyFont="1" applyBorder="1" applyAlignment="1">
      <alignment horizontal="left" vertical="top" wrapText="1"/>
    </xf>
    <xf numFmtId="0" fontId="3" fillId="0" borderId="0" xfId="41" applyFont="1" applyFill="1" applyAlignment="1">
      <alignment horizontal="left" vertical="top" wrapText="1"/>
    </xf>
    <xf numFmtId="0" fontId="0" fillId="0" borderId="1" xfId="41" applyFont="1" applyFill="1" applyBorder="1" applyAlignment="1">
      <alignment horizontal="left" vertical="top"/>
    </xf>
    <xf numFmtId="0" fontId="3" fillId="0" borderId="1" xfId="41" applyFont="1" applyFill="1" applyBorder="1" applyAlignment="1">
      <alignment vertical="top" wrapText="1"/>
    </xf>
    <xf numFmtId="0" fontId="3" fillId="0" borderId="1" xfId="41" applyFont="1" applyFill="1" applyBorder="1" applyAlignment="1">
      <alignment horizontal="center" vertical="top"/>
    </xf>
    <xf numFmtId="166" fontId="3" fillId="0" borderId="1" xfId="41" applyNumberFormat="1" applyFont="1" applyFill="1" applyBorder="1" applyAlignment="1">
      <alignment horizontal="right" vertical="top"/>
    </xf>
    <xf numFmtId="0" fontId="0" fillId="0" borderId="1" xfId="41" applyFont="1" applyFill="1" applyBorder="1" applyAlignment="1">
      <alignment vertical="top" wrapText="1"/>
    </xf>
    <xf numFmtId="0" fontId="3" fillId="0" borderId="1" xfId="41" applyFont="1" applyFill="1" applyBorder="1" applyAlignment="1">
      <alignment horizontal="left" vertical="top"/>
    </xf>
    <xf numFmtId="0" fontId="0" fillId="0" borderId="1" xfId="41" applyFont="1" applyFill="1" applyBorder="1" applyAlignment="1">
      <alignment horizontal="left" vertical="top" wrapText="1"/>
    </xf>
    <xf numFmtId="1" fontId="3" fillId="0" borderId="1" xfId="41" applyNumberFormat="1" applyFont="1" applyFill="1" applyBorder="1" applyAlignment="1">
      <alignment horizontal="left" vertical="top"/>
    </xf>
    <xf numFmtId="0" fontId="3" fillId="0" borderId="1" xfId="2" applyFont="1" applyBorder="1" applyAlignment="1">
      <alignment horizontal="left" vertical="top" wrapText="1"/>
    </xf>
    <xf numFmtId="0" fontId="3" fillId="0" borderId="1" xfId="2" applyFont="1" applyFill="1" applyBorder="1" applyAlignment="1">
      <alignment horizontal="center" vertical="top" wrapText="1"/>
    </xf>
    <xf numFmtId="2" fontId="114" fillId="0" borderId="1" xfId="2" applyNumberFormat="1" applyFont="1" applyBorder="1" applyAlignment="1">
      <alignment horizontal="right" vertical="top"/>
    </xf>
    <xf numFmtId="167" fontId="3" fillId="0" borderId="1" xfId="2" applyNumberFormat="1" applyFont="1" applyBorder="1" applyAlignment="1">
      <alignment horizontal="right" vertical="top" wrapText="1"/>
    </xf>
    <xf numFmtId="0" fontId="3" fillId="0" borderId="1" xfId="2" applyFont="1" applyBorder="1" applyAlignment="1">
      <alignment horizontal="center" vertical="top" wrapText="1"/>
    </xf>
    <xf numFmtId="166" fontId="3" fillId="0" borderId="27" xfId="41" applyNumberFormat="1" applyFont="1" applyFill="1" applyBorder="1" applyAlignment="1">
      <alignment horizontal="right" vertical="top"/>
    </xf>
    <xf numFmtId="0" fontId="112" fillId="0" borderId="3" xfId="31" applyFont="1" applyFill="1" applyBorder="1" applyAlignment="1">
      <alignment vertical="top"/>
    </xf>
    <xf numFmtId="166" fontId="111" fillId="0" borderId="3" xfId="41" applyNumberFormat="1" applyFont="1" applyFill="1" applyBorder="1" applyAlignment="1">
      <alignment horizontal="right" vertical="top"/>
    </xf>
    <xf numFmtId="49" fontId="109" fillId="0" borderId="3" xfId="2" applyNumberFormat="1" applyFont="1" applyFill="1" applyBorder="1" applyAlignment="1">
      <alignment vertical="top" wrapText="1"/>
    </xf>
    <xf numFmtId="4" fontId="109" fillId="0" borderId="3" xfId="2" applyNumberFormat="1" applyFont="1" applyBorder="1" applyAlignment="1">
      <alignment horizontal="right" vertical="top"/>
    </xf>
    <xf numFmtId="0" fontId="3" fillId="0" borderId="1" xfId="2" applyFont="1" applyBorder="1" applyAlignment="1">
      <alignment horizontal="center" vertical="top"/>
    </xf>
    <xf numFmtId="0" fontId="3" fillId="0" borderId="1" xfId="2" applyFont="1" applyBorder="1" applyAlignment="1">
      <alignment wrapText="1"/>
    </xf>
    <xf numFmtId="2" fontId="3" fillId="0" borderId="1" xfId="2" applyNumberFormat="1" applyFont="1" applyBorder="1" applyAlignment="1">
      <alignment horizontal="center" vertical="top"/>
    </xf>
    <xf numFmtId="4" fontId="3" fillId="0" borderId="1" xfId="2" applyNumberFormat="1" applyFont="1" applyBorder="1" applyAlignment="1">
      <alignment horizontal="right" vertical="top"/>
    </xf>
    <xf numFmtId="0" fontId="3" fillId="0" borderId="9" xfId="2" applyFont="1" applyBorder="1" applyAlignment="1">
      <alignment wrapText="1"/>
    </xf>
    <xf numFmtId="0" fontId="3" fillId="0" borderId="27" xfId="2" applyFont="1" applyBorder="1" applyAlignment="1">
      <alignment horizontal="center" vertical="top"/>
    </xf>
    <xf numFmtId="0" fontId="3" fillId="0" borderId="28" xfId="2" applyFont="1" applyBorder="1" applyAlignment="1">
      <alignment horizontal="center" vertical="top"/>
    </xf>
    <xf numFmtId="0" fontId="3" fillId="0" borderId="29" xfId="2" applyFont="1" applyBorder="1" applyAlignment="1">
      <alignment horizontal="center" vertical="top"/>
    </xf>
    <xf numFmtId="0" fontId="3" fillId="0" borderId="30" xfId="2" applyFont="1" applyBorder="1"/>
    <xf numFmtId="0" fontId="3" fillId="0" borderId="31" xfId="2" applyFont="1" applyBorder="1" applyAlignment="1">
      <alignment horizontal="center" vertical="top"/>
    </xf>
    <xf numFmtId="0" fontId="3" fillId="0" borderId="26" xfId="2" applyFont="1" applyBorder="1"/>
    <xf numFmtId="0" fontId="3" fillId="0" borderId="32" xfId="2" applyFont="1" applyBorder="1" applyAlignment="1">
      <alignment horizontal="center" vertical="top"/>
    </xf>
    <xf numFmtId="0" fontId="3" fillId="0" borderId="26" xfId="2" quotePrefix="1" applyFont="1" applyBorder="1"/>
    <xf numFmtId="0" fontId="116" fillId="0" borderId="26" xfId="2" applyFont="1" applyBorder="1"/>
    <xf numFmtId="0" fontId="115" fillId="0" borderId="32" xfId="2" applyFont="1" applyBorder="1" applyAlignment="1">
      <alignment horizontal="center" vertical="top"/>
    </xf>
    <xf numFmtId="0" fontId="3" fillId="0" borderId="32" xfId="2" applyBorder="1" applyAlignment="1">
      <alignment horizontal="center" vertical="top"/>
    </xf>
    <xf numFmtId="0" fontId="3" fillId="0" borderId="33" xfId="2" applyFont="1" applyBorder="1"/>
    <xf numFmtId="0" fontId="115" fillId="0" borderId="7" xfId="2" applyFont="1" applyBorder="1" applyAlignment="1">
      <alignment horizontal="center" vertical="top"/>
    </xf>
    <xf numFmtId="0" fontId="3" fillId="0" borderId="27" xfId="2" applyFont="1" applyBorder="1"/>
    <xf numFmtId="0" fontId="3" fillId="0" borderId="29" xfId="2" applyFont="1" applyBorder="1"/>
    <xf numFmtId="0" fontId="3" fillId="0" borderId="9" xfId="2" applyFont="1" applyBorder="1" applyAlignment="1">
      <alignment horizontal="center" vertical="top"/>
    </xf>
    <xf numFmtId="0" fontId="3" fillId="0" borderId="0" xfId="2" applyFont="1" applyBorder="1" applyAlignment="1">
      <alignment horizontal="center" vertical="top"/>
    </xf>
    <xf numFmtId="0" fontId="3" fillId="0" borderId="0" xfId="2" applyFont="1" applyBorder="1"/>
    <xf numFmtId="0" fontId="115" fillId="0" borderId="0" xfId="2" applyFont="1" applyBorder="1" applyAlignment="1">
      <alignment horizontal="center" vertical="top"/>
    </xf>
    <xf numFmtId="2" fontId="115" fillId="0" borderId="0" xfId="2" applyNumberFormat="1" applyFont="1" applyBorder="1" applyAlignment="1">
      <alignment horizontal="center" vertical="top"/>
    </xf>
    <xf numFmtId="4" fontId="115" fillId="0" borderId="0" xfId="2" applyNumberFormat="1" applyFont="1" applyBorder="1" applyAlignment="1">
      <alignment horizontal="right" vertical="top"/>
    </xf>
    <xf numFmtId="0" fontId="113" fillId="0" borderId="0" xfId="2" applyFont="1" applyBorder="1"/>
    <xf numFmtId="0" fontId="3" fillId="0" borderId="1" xfId="2" applyFont="1" applyBorder="1"/>
    <xf numFmtId="0" fontId="3" fillId="0" borderId="1" xfId="2" applyFont="1" applyBorder="1" applyAlignment="1">
      <alignment vertical="top" wrapText="1"/>
    </xf>
    <xf numFmtId="0" fontId="114" fillId="0" borderId="1" xfId="2" applyFont="1" applyBorder="1" applyAlignment="1">
      <alignment horizontal="left" wrapText="1"/>
    </xf>
    <xf numFmtId="49" fontId="109" fillId="0" borderId="11" xfId="2" applyNumberFormat="1" applyFont="1" applyFill="1" applyBorder="1" applyAlignment="1">
      <alignment vertical="top" wrapText="1"/>
    </xf>
    <xf numFmtId="0" fontId="109" fillId="0" borderId="12" xfId="2" applyFont="1" applyFill="1" applyBorder="1" applyAlignment="1">
      <alignment horizontal="center" vertical="top"/>
    </xf>
    <xf numFmtId="2" fontId="109" fillId="0" borderId="12" xfId="2" applyNumberFormat="1" applyFont="1" applyFill="1" applyBorder="1" applyAlignment="1">
      <alignment horizontal="right" vertical="top"/>
    </xf>
    <xf numFmtId="4" fontId="109" fillId="0" borderId="13" xfId="2" applyNumberFormat="1" applyFont="1" applyFill="1" applyBorder="1" applyAlignment="1">
      <alignment horizontal="right" vertical="top"/>
    </xf>
    <xf numFmtId="166" fontId="111" fillId="0" borderId="12" xfId="41" applyNumberFormat="1" applyFont="1" applyFill="1" applyBorder="1" applyAlignment="1">
      <alignment horizontal="right" vertical="top"/>
    </xf>
    <xf numFmtId="0" fontId="118" fillId="0" borderId="13" xfId="31" applyFont="1" applyFill="1" applyBorder="1" applyAlignment="1">
      <alignment vertical="top"/>
    </xf>
    <xf numFmtId="0" fontId="74" fillId="0" borderId="1" xfId="0" applyFont="1" applyBorder="1" applyAlignment="1">
      <alignment horizontal="right"/>
    </xf>
    <xf numFmtId="0" fontId="74" fillId="0" borderId="1" xfId="0" applyFont="1" applyBorder="1"/>
    <xf numFmtId="4" fontId="74" fillId="0" borderId="1" xfId="0" applyNumberFormat="1" applyFont="1" applyBorder="1"/>
    <xf numFmtId="4" fontId="74" fillId="0" borderId="1" xfId="0" applyNumberFormat="1" applyFont="1" applyBorder="1" applyAlignment="1">
      <alignment horizontal="right"/>
    </xf>
    <xf numFmtId="0" fontId="70" fillId="0" borderId="1" xfId="0" applyFont="1" applyBorder="1" applyAlignment="1">
      <alignment horizontal="right"/>
    </xf>
    <xf numFmtId="0" fontId="74" fillId="0" borderId="1" xfId="0" applyFont="1" applyFill="1" applyBorder="1" applyAlignment="1"/>
    <xf numFmtId="0" fontId="74" fillId="0" borderId="1" xfId="0" applyFont="1" applyBorder="1" applyAlignment="1"/>
    <xf numFmtId="0" fontId="74" fillId="0" borderId="29" xfId="0" applyFont="1" applyBorder="1" applyAlignment="1"/>
    <xf numFmtId="0" fontId="74" fillId="0" borderId="29" xfId="0" applyFont="1" applyBorder="1"/>
    <xf numFmtId="4" fontId="74" fillId="0" borderId="29" xfId="0" applyNumberFormat="1" applyFont="1" applyBorder="1"/>
    <xf numFmtId="4" fontId="74" fillId="0" borderId="29" xfId="0" applyNumberFormat="1" applyFont="1" applyBorder="1" applyAlignment="1">
      <alignment horizontal="right"/>
    </xf>
    <xf numFmtId="0" fontId="74" fillId="0" borderId="2" xfId="0" applyFont="1" applyBorder="1" applyAlignment="1">
      <alignment horizontal="right"/>
    </xf>
    <xf numFmtId="0" fontId="71" fillId="0" borderId="2" xfId="0" applyFont="1" applyBorder="1"/>
    <xf numFmtId="4" fontId="74" fillId="0" borderId="2" xfId="0" applyNumberFormat="1" applyFont="1" applyBorder="1" applyAlignment="1">
      <alignment horizontal="left" vertical="top" wrapText="1"/>
    </xf>
    <xf numFmtId="165" fontId="74" fillId="0" borderId="2" xfId="0" applyNumberFormat="1" applyFont="1" applyBorder="1"/>
    <xf numFmtId="0" fontId="74" fillId="0" borderId="4" xfId="0" applyFont="1" applyBorder="1" applyAlignment="1"/>
    <xf numFmtId="0" fontId="74" fillId="0" borderId="1" xfId="0" applyFont="1" applyBorder="1" applyAlignment="1">
      <alignment horizontal="left" vertical="top"/>
    </xf>
    <xf numFmtId="0" fontId="74" fillId="0" borderId="1" xfId="0" applyFont="1" applyBorder="1" applyAlignment="1">
      <alignment horizontal="right" vertical="top" wrapText="1"/>
    </xf>
    <xf numFmtId="0" fontId="86" fillId="0" borderId="0" xfId="0" applyFont="1" applyBorder="1" applyAlignment="1">
      <alignment horizontal="left" vertical="top" wrapText="1"/>
    </xf>
    <xf numFmtId="0" fontId="51" fillId="0" borderId="1" xfId="0" applyFont="1" applyBorder="1" applyAlignment="1">
      <alignment horizontal="right"/>
    </xf>
    <xf numFmtId="0" fontId="70" fillId="0" borderId="1" xfId="0" applyFont="1" applyBorder="1" applyAlignment="1">
      <alignment horizontal="right" wrapText="1"/>
    </xf>
    <xf numFmtId="0" fontId="3" fillId="0" borderId="1" xfId="0" applyFont="1" applyBorder="1"/>
    <xf numFmtId="165" fontId="93" fillId="0" borderId="3" xfId="0" applyNumberFormat="1" applyFont="1" applyBorder="1"/>
    <xf numFmtId="0" fontId="0" fillId="0" borderId="1" xfId="0" applyBorder="1" applyAlignment="1"/>
    <xf numFmtId="4" fontId="51" fillId="0" borderId="1" xfId="0" applyNumberFormat="1" applyFont="1" applyBorder="1"/>
    <xf numFmtId="165" fontId="106" fillId="0" borderId="3" xfId="0" applyNumberFormat="1" applyFont="1" applyBorder="1"/>
    <xf numFmtId="4" fontId="19" fillId="0" borderId="13" xfId="2" applyNumberFormat="1" applyFont="1" applyFill="1" applyBorder="1" applyAlignment="1">
      <alignment horizontal="right" wrapText="1"/>
    </xf>
    <xf numFmtId="4" fontId="19" fillId="0" borderId="3" xfId="2" applyNumberFormat="1" applyFont="1" applyFill="1" applyBorder="1" applyAlignment="1">
      <alignment horizontal="right" wrapText="1"/>
    </xf>
    <xf numFmtId="4" fontId="20" fillId="0" borderId="34" xfId="2" applyNumberFormat="1" applyFont="1" applyBorder="1" applyAlignment="1">
      <alignment horizontal="right" wrapText="1"/>
    </xf>
    <xf numFmtId="0" fontId="20" fillId="0" borderId="13" xfId="2" applyFont="1" applyBorder="1" applyAlignment="1">
      <alignment horizontal="right" wrapText="1"/>
    </xf>
    <xf numFmtId="49" fontId="19" fillId="0" borderId="35" xfId="2" applyNumberFormat="1" applyFont="1" applyBorder="1" applyAlignment="1">
      <alignment horizontal="right" vertical="top" wrapText="1"/>
    </xf>
    <xf numFmtId="0" fontId="20" fillId="0" borderId="34" xfId="2" applyFont="1" applyBorder="1" applyAlignment="1">
      <alignment horizontal="right" wrapText="1"/>
    </xf>
    <xf numFmtId="0" fontId="20" fillId="0" borderId="36" xfId="2" applyFont="1" applyBorder="1" applyAlignment="1">
      <alignment horizontal="right" wrapText="1"/>
    </xf>
    <xf numFmtId="0" fontId="15" fillId="0" borderId="1" xfId="0" applyFont="1" applyFill="1" applyBorder="1" applyAlignment="1">
      <alignment horizontal="center" vertical="center" wrapText="1"/>
    </xf>
    <xf numFmtId="4" fontId="15" fillId="0" borderId="1" xfId="0" applyNumberFormat="1" applyFont="1" applyFill="1" applyBorder="1" applyAlignment="1">
      <alignment horizontal="center" vertical="center" wrapText="1"/>
    </xf>
    <xf numFmtId="4" fontId="15" fillId="0" borderId="1" xfId="0" applyNumberFormat="1" applyFont="1" applyFill="1" applyBorder="1" applyAlignment="1">
      <alignment horizontal="right" vertical="center" wrapText="1"/>
    </xf>
    <xf numFmtId="4" fontId="15" fillId="0" borderId="1" xfId="0" applyNumberFormat="1" applyFont="1" applyFill="1" applyBorder="1" applyAlignment="1">
      <alignment horizontal="right" wrapText="1"/>
    </xf>
    <xf numFmtId="4" fontId="15" fillId="0" borderId="1" xfId="1" applyNumberFormat="1" applyFont="1" applyFill="1" applyBorder="1" applyAlignment="1">
      <alignment horizontal="right" vertical="center" wrapText="1"/>
    </xf>
    <xf numFmtId="4" fontId="21" fillId="0" borderId="1" xfId="0" applyNumberFormat="1" applyFont="1" applyFill="1" applyBorder="1" applyAlignment="1">
      <alignment horizontal="center" vertical="center" wrapText="1"/>
    </xf>
    <xf numFmtId="0" fontId="15" fillId="0" borderId="1" xfId="0" applyFont="1" applyBorder="1" applyAlignment="1">
      <alignment horizontal="center" wrapText="1"/>
    </xf>
    <xf numFmtId="4" fontId="21" fillId="0" borderId="1" xfId="0" applyNumberFormat="1" applyFont="1" applyBorder="1" applyAlignment="1">
      <alignment horizontal="right" wrapText="1"/>
    </xf>
    <xf numFmtId="4" fontId="15" fillId="0" borderId="1" xfId="0" applyNumberFormat="1" applyFont="1" applyBorder="1" applyAlignment="1">
      <alignment horizontal="right" wrapText="1"/>
    </xf>
    <xf numFmtId="4" fontId="18" fillId="0" borderId="3" xfId="0" applyNumberFormat="1" applyFont="1" applyFill="1" applyBorder="1" applyAlignment="1">
      <alignment horizontal="right" wrapText="1"/>
    </xf>
    <xf numFmtId="0" fontId="15" fillId="0" borderId="1" xfId="0" applyFont="1" applyBorder="1" applyAlignment="1">
      <alignment horizontal="right" wrapText="1"/>
    </xf>
    <xf numFmtId="4" fontId="15" fillId="0" borderId="1" xfId="1" applyNumberFormat="1" applyFont="1" applyFill="1" applyBorder="1" applyAlignment="1">
      <alignment horizontal="right" wrapText="1"/>
    </xf>
    <xf numFmtId="0" fontId="40" fillId="0" borderId="1" xfId="0" applyFont="1" applyBorder="1" applyAlignment="1">
      <alignment horizontal="right" wrapText="1"/>
    </xf>
    <xf numFmtId="4" fontId="40" fillId="0" borderId="1" xfId="0" applyNumberFormat="1" applyFont="1" applyBorder="1" applyAlignment="1">
      <alignment horizontal="right" wrapText="1"/>
    </xf>
    <xf numFmtId="49" fontId="122" fillId="0" borderId="0" xfId="0" applyNumberFormat="1" applyFont="1" applyAlignment="1">
      <alignment horizontal="center" vertical="top" wrapText="1"/>
    </xf>
    <xf numFmtId="4" fontId="15" fillId="0" borderId="27" xfId="0" applyNumberFormat="1" applyFont="1" applyFill="1" applyBorder="1" applyAlignment="1">
      <alignment horizontal="right" wrapText="1"/>
    </xf>
    <xf numFmtId="0" fontId="21" fillId="0" borderId="1" xfId="0" applyFont="1" applyBorder="1" applyAlignment="1">
      <alignment horizontal="right" wrapText="1"/>
    </xf>
    <xf numFmtId="0" fontId="21" fillId="0" borderId="0" xfId="0" applyFont="1" applyAlignment="1">
      <alignment horizontal="center" vertical="top" wrapText="1"/>
    </xf>
    <xf numFmtId="49" fontId="124" fillId="0" borderId="0" xfId="0" applyNumberFormat="1" applyFont="1" applyAlignment="1">
      <alignment horizontal="center" vertical="top" wrapText="1"/>
    </xf>
    <xf numFmtId="0" fontId="32" fillId="0" borderId="1" xfId="0" applyFont="1" applyBorder="1" applyAlignment="1">
      <alignment horizontal="right" wrapText="1"/>
    </xf>
    <xf numFmtId="0" fontId="32" fillId="0" borderId="0" xfId="0" applyFont="1" applyAlignment="1">
      <alignment horizontal="center" vertical="top" wrapText="1"/>
    </xf>
    <xf numFmtId="2" fontId="111" fillId="0" borderId="0" xfId="0" applyNumberFormat="1" applyFont="1" applyFill="1" applyBorder="1" applyAlignment="1">
      <alignment horizontal="left" wrapText="1"/>
    </xf>
    <xf numFmtId="49" fontId="15" fillId="0" borderId="0" xfId="0" applyNumberFormat="1" applyFont="1" applyFill="1" applyBorder="1" applyAlignment="1">
      <alignment horizontal="left" vertical="center" wrapText="1"/>
    </xf>
    <xf numFmtId="0" fontId="99" fillId="0" borderId="0" xfId="0" applyFont="1" applyBorder="1" applyAlignment="1">
      <alignment horizontal="center" vertical="top"/>
    </xf>
    <xf numFmtId="0" fontId="111" fillId="0" borderId="26" xfId="0" applyFont="1" applyBorder="1" applyAlignment="1">
      <alignment horizontal="left" wrapText="1"/>
    </xf>
    <xf numFmtId="0" fontId="111" fillId="0" borderId="0" xfId="0" applyFont="1" applyBorder="1" applyAlignment="1">
      <alignment horizontal="left" wrapText="1"/>
    </xf>
    <xf numFmtId="49" fontId="111" fillId="0" borderId="0" xfId="0" applyNumberFormat="1" applyFont="1" applyFill="1" applyBorder="1" applyAlignment="1">
      <alignment horizontal="left" vertical="center" wrapText="1"/>
    </xf>
    <xf numFmtId="0" fontId="109" fillId="0" borderId="0" xfId="2" applyFont="1" applyFill="1" applyBorder="1" applyAlignment="1">
      <alignment horizontal="left" vertical="top" wrapText="1"/>
    </xf>
    <xf numFmtId="0" fontId="109" fillId="0" borderId="0" xfId="2" applyFont="1" applyBorder="1" applyAlignment="1">
      <alignment horizontal="left" vertical="top"/>
    </xf>
    <xf numFmtId="49" fontId="20" fillId="0" borderId="11" xfId="2" applyNumberFormat="1" applyFont="1" applyBorder="1" applyAlignment="1">
      <alignment horizontal="left" vertical="top"/>
    </xf>
    <xf numFmtId="49" fontId="20" fillId="0" borderId="12" xfId="2" applyNumberFormat="1" applyFont="1" applyBorder="1" applyAlignment="1">
      <alignment horizontal="left" vertical="top"/>
    </xf>
    <xf numFmtId="49" fontId="19" fillId="0" borderId="11" xfId="2" applyNumberFormat="1" applyFont="1" applyBorder="1" applyAlignment="1">
      <alignment horizontal="justify" wrapText="1"/>
    </xf>
    <xf numFmtId="49" fontId="19" fillId="0" borderId="12" xfId="2" applyNumberFormat="1" applyFont="1" applyBorder="1" applyAlignment="1">
      <alignment horizontal="justify" wrapText="1"/>
    </xf>
    <xf numFmtId="2" fontId="123" fillId="0" borderId="0" xfId="2" applyNumberFormat="1" applyFont="1" applyFill="1" applyBorder="1" applyAlignment="1">
      <alignment horizontal="left" wrapText="1"/>
    </xf>
  </cellXfs>
  <cellStyles count="49">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Excel Built-in Normal" xfId="31"/>
    <cellStyle name="Explanatory Text 2" xfId="32"/>
    <cellStyle name="Good 2" xfId="33"/>
    <cellStyle name="Heading 1 2" xfId="34"/>
    <cellStyle name="Heading 2 2" xfId="35"/>
    <cellStyle name="Heading 3 2" xfId="36"/>
    <cellStyle name="Heading 4 2" xfId="37"/>
    <cellStyle name="Input 2" xfId="38"/>
    <cellStyle name="Linked Cell 2" xfId="39"/>
    <cellStyle name="Neutral 2" xfId="40"/>
    <cellStyle name="Normal 2" xfId="41"/>
    <cellStyle name="Normal 3" xfId="42"/>
    <cellStyle name="Normalno" xfId="0" builtinId="0"/>
    <cellStyle name="Normalno 2" xfId="2"/>
    <cellStyle name="Normalno 3" xfId="43"/>
    <cellStyle name="Note 2" xfId="44"/>
    <cellStyle name="Output 2" xfId="45"/>
    <cellStyle name="Title 2" xfId="46"/>
    <cellStyle name="Total 2" xfId="47"/>
    <cellStyle name="Warning Text 2" xfId="48"/>
    <cellStyle name="Zarez" xfId="1" builtinId="3"/>
    <cellStyle name="Zarez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0</xdr:rowOff>
    </xdr:from>
    <xdr:to>
      <xdr:col>6</xdr:col>
      <xdr:colOff>952500</xdr:colOff>
      <xdr:row>0</xdr:row>
      <xdr:rowOff>790575</xdr:rowOff>
    </xdr:to>
    <xdr:pic>
      <xdr:nvPicPr>
        <xdr:cNvPr id="2" name="Picture 4">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0"/>
          <a:ext cx="613410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571500</xdr:colOff>
      <xdr:row>646</xdr:row>
      <xdr:rowOff>57150</xdr:rowOff>
    </xdr:from>
    <xdr:to>
      <xdr:col>6</xdr:col>
      <xdr:colOff>609600</xdr:colOff>
      <xdr:row>652</xdr:row>
      <xdr:rowOff>114300</xdr:rowOff>
    </xdr:to>
    <xdr:pic>
      <xdr:nvPicPr>
        <xdr:cNvPr id="3" name="Picture 71">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67175" y="260546850"/>
          <a:ext cx="1847850" cy="1104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371475</xdr:colOff>
      <xdr:row>107</xdr:row>
      <xdr:rowOff>152400</xdr:rowOff>
    </xdr:from>
    <xdr:to>
      <xdr:col>5</xdr:col>
      <xdr:colOff>238125</xdr:colOff>
      <xdr:row>113</xdr:row>
      <xdr:rowOff>47625</xdr:rowOff>
    </xdr:to>
    <xdr:pic>
      <xdr:nvPicPr>
        <xdr:cNvPr id="2" name="Slika 1">
          <a:extLst>
            <a:ext uri="{FF2B5EF4-FFF2-40B4-BE49-F238E27FC236}">
              <a16:creationId xmlns:a16="http://schemas.microsoft.com/office/drawing/2014/main" xmlns="" id="{801F81EB-AB2D-4373-A22B-7E5B4DC435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4974" t="39961" r="19958" b="49957"/>
        <a:stretch>
          <a:fillRect/>
        </a:stretch>
      </xdr:blipFill>
      <xdr:spPr bwMode="auto">
        <a:xfrm>
          <a:off x="3524250" y="39928800"/>
          <a:ext cx="1733550" cy="981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1562100</xdr:colOff>
      <xdr:row>27</xdr:row>
      <xdr:rowOff>85725</xdr:rowOff>
    </xdr:from>
    <xdr:to>
      <xdr:col>2</xdr:col>
      <xdr:colOff>572262</xdr:colOff>
      <xdr:row>31</xdr:row>
      <xdr:rowOff>145161</xdr:rowOff>
    </xdr:to>
    <xdr:pic>
      <xdr:nvPicPr>
        <xdr:cNvPr id="2" name="Slika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28825" y="7877175"/>
          <a:ext cx="1962912" cy="707136"/>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24"/>
  <sheetViews>
    <sheetView tabSelected="1" topLeftCell="A223" zoomScaleNormal="100" zoomScaleSheetLayoutView="110" workbookViewId="0">
      <selection activeCell="B11" sqref="B11"/>
    </sheetView>
  </sheetViews>
  <sheetFormatPr defaultColWidth="9.140625" defaultRowHeight="12.75" outlineLevelRow="1" x14ac:dyDescent="0.2"/>
  <cols>
    <col min="1" max="1" width="7" style="119" customWidth="1"/>
    <col min="2" max="2" width="40.5703125" style="36" customWidth="1"/>
    <col min="3" max="3" width="6.5703125" style="3" bestFit="1" customWidth="1"/>
    <col min="4" max="4" width="5.42578125" style="4" hidden="1" customWidth="1"/>
    <col min="5" max="5" width="8.140625" style="4" bestFit="1" customWidth="1"/>
    <col min="6" max="6" width="9.85546875" style="127" bestFit="1" customWidth="1"/>
    <col min="7" max="7" width="13" style="122" customWidth="1"/>
    <col min="8" max="8" width="5.85546875" style="162" bestFit="1" customWidth="1"/>
    <col min="9" max="9" width="4.28515625" style="132" bestFit="1" customWidth="1"/>
    <col min="10" max="10" width="4.85546875" style="132" bestFit="1" customWidth="1"/>
    <col min="11" max="12" width="5.85546875" style="132" bestFit="1" customWidth="1"/>
    <col min="13" max="13" width="7" style="132" bestFit="1" customWidth="1"/>
    <col min="14" max="17" width="9.140625" style="132"/>
    <col min="18" max="16384" width="9.140625" style="1"/>
  </cols>
  <sheetData>
    <row r="1" spans="1:17" s="5" customFormat="1" ht="22.5" x14ac:dyDescent="0.2">
      <c r="A1" s="84" t="s">
        <v>15</v>
      </c>
      <c r="B1" s="80" t="s">
        <v>16</v>
      </c>
      <c r="C1" s="81" t="s">
        <v>17</v>
      </c>
      <c r="D1" s="82" t="s">
        <v>18</v>
      </c>
      <c r="E1" s="82" t="s">
        <v>18</v>
      </c>
      <c r="F1" s="81" t="s">
        <v>11</v>
      </c>
      <c r="G1" s="81" t="s">
        <v>12</v>
      </c>
      <c r="H1" s="158"/>
      <c r="I1" s="130"/>
      <c r="J1" s="130"/>
      <c r="K1" s="131"/>
      <c r="L1" s="130"/>
      <c r="M1" s="130"/>
      <c r="N1" s="130"/>
      <c r="O1" s="130"/>
      <c r="P1" s="130"/>
      <c r="Q1" s="130"/>
    </row>
    <row r="2" spans="1:17" s="5" customFormat="1" ht="18" x14ac:dyDescent="0.2">
      <c r="A2" s="117"/>
      <c r="B2" s="34"/>
      <c r="C2" s="6"/>
      <c r="D2" s="7"/>
      <c r="E2" s="59"/>
      <c r="F2" s="124"/>
      <c r="G2" s="120"/>
      <c r="H2" s="158"/>
      <c r="I2" s="130"/>
      <c r="J2" s="130"/>
      <c r="K2" s="131"/>
      <c r="L2" s="130"/>
      <c r="M2" s="130"/>
      <c r="N2" s="130"/>
      <c r="O2" s="130"/>
      <c r="P2" s="130"/>
      <c r="Q2" s="130"/>
    </row>
    <row r="3" spans="1:17" s="5" customFormat="1" ht="57" x14ac:dyDescent="0.2">
      <c r="A3" s="117"/>
      <c r="B3" s="35" t="s">
        <v>87</v>
      </c>
      <c r="C3" s="6"/>
      <c r="D3" s="7"/>
      <c r="E3" s="59"/>
      <c r="F3" s="124"/>
      <c r="G3" s="120"/>
      <c r="H3" s="158"/>
      <c r="I3" s="130"/>
      <c r="J3" s="130"/>
      <c r="K3" s="131"/>
      <c r="L3" s="130"/>
      <c r="M3" s="130"/>
      <c r="N3" s="130"/>
      <c r="O3" s="130"/>
      <c r="P3" s="130"/>
      <c r="Q3" s="130"/>
    </row>
    <row r="4" spans="1:17" s="5" customFormat="1" ht="18" x14ac:dyDescent="0.2">
      <c r="A4" s="117"/>
      <c r="B4" s="36"/>
      <c r="C4" s="6"/>
      <c r="D4" s="7"/>
      <c r="E4" s="59"/>
      <c r="F4" s="124"/>
      <c r="G4" s="120"/>
      <c r="H4" s="158"/>
      <c r="I4" s="130"/>
      <c r="J4" s="130"/>
      <c r="K4" s="131"/>
      <c r="L4" s="130"/>
      <c r="M4" s="130"/>
      <c r="N4" s="130"/>
      <c r="O4" s="130"/>
      <c r="P4" s="130"/>
      <c r="Q4" s="130"/>
    </row>
    <row r="5" spans="1:17" s="5" customFormat="1" ht="42.75" x14ac:dyDescent="0.2">
      <c r="A5" s="117"/>
      <c r="B5" s="35" t="s">
        <v>88</v>
      </c>
      <c r="C5" s="6"/>
      <c r="D5" s="7"/>
      <c r="E5" s="59"/>
      <c r="F5" s="124"/>
      <c r="G5" s="120"/>
      <c r="H5" s="158"/>
      <c r="I5" s="130"/>
      <c r="J5" s="130"/>
      <c r="K5" s="131"/>
      <c r="L5" s="130"/>
      <c r="M5" s="130"/>
      <c r="N5" s="130"/>
      <c r="O5" s="130"/>
      <c r="P5" s="130"/>
      <c r="Q5" s="130"/>
    </row>
    <row r="6" spans="1:17" s="5" customFormat="1" ht="18" x14ac:dyDescent="0.2">
      <c r="A6" s="117"/>
      <c r="B6" s="37"/>
      <c r="C6" s="6"/>
      <c r="D6" s="7"/>
      <c r="E6" s="59"/>
      <c r="F6" s="124"/>
      <c r="G6" s="120"/>
      <c r="H6" s="158"/>
      <c r="I6" s="130"/>
      <c r="J6" s="130"/>
      <c r="K6" s="131"/>
      <c r="L6" s="130"/>
      <c r="M6" s="130"/>
      <c r="N6" s="130"/>
      <c r="O6" s="130"/>
      <c r="P6" s="130"/>
      <c r="Q6" s="130"/>
    </row>
    <row r="7" spans="1:17" s="5" customFormat="1" ht="18" x14ac:dyDescent="0.2">
      <c r="A7" s="117"/>
      <c r="B7" s="35" t="s">
        <v>45</v>
      </c>
      <c r="C7" s="6"/>
      <c r="D7" s="7"/>
      <c r="E7" s="59"/>
      <c r="F7" s="124"/>
      <c r="G7" s="120"/>
      <c r="H7" s="158"/>
      <c r="I7" s="130"/>
      <c r="J7" s="130"/>
      <c r="K7" s="131"/>
      <c r="L7" s="130"/>
      <c r="M7" s="130"/>
      <c r="N7" s="130"/>
      <c r="O7" s="130"/>
      <c r="P7" s="130"/>
      <c r="Q7" s="130"/>
    </row>
    <row r="8" spans="1:17" s="5" customFormat="1" ht="58.5" customHeight="1" x14ac:dyDescent="0.2">
      <c r="A8" s="117"/>
      <c r="B8" s="79" t="s">
        <v>89</v>
      </c>
      <c r="C8" s="6"/>
      <c r="D8" s="7"/>
      <c r="E8" s="59"/>
      <c r="F8" s="124"/>
      <c r="G8" s="120"/>
      <c r="H8" s="158"/>
      <c r="I8" s="130"/>
      <c r="J8" s="130"/>
      <c r="K8" s="131"/>
      <c r="L8" s="130"/>
      <c r="M8" s="130"/>
      <c r="N8" s="130"/>
      <c r="O8" s="130"/>
      <c r="P8" s="130"/>
      <c r="Q8" s="130"/>
    </row>
    <row r="9" spans="1:17" s="5" customFormat="1" ht="18" x14ac:dyDescent="0.2">
      <c r="A9" s="117"/>
      <c r="B9" s="36"/>
      <c r="C9" s="6"/>
      <c r="D9" s="7"/>
      <c r="E9" s="59"/>
      <c r="F9" s="124"/>
      <c r="G9" s="120"/>
      <c r="H9" s="158"/>
      <c r="I9" s="130"/>
      <c r="J9" s="130"/>
      <c r="K9" s="131"/>
      <c r="L9" s="130"/>
      <c r="M9" s="130"/>
      <c r="N9" s="130"/>
      <c r="O9" s="130"/>
      <c r="P9" s="130"/>
      <c r="Q9" s="130"/>
    </row>
    <row r="10" spans="1:17" s="5" customFormat="1" ht="18" x14ac:dyDescent="0.2">
      <c r="A10" s="117"/>
      <c r="B10" s="35" t="s">
        <v>46</v>
      </c>
      <c r="C10" s="6"/>
      <c r="D10" s="7"/>
      <c r="E10" s="59"/>
      <c r="F10" s="124"/>
      <c r="G10" s="120"/>
      <c r="H10" s="158"/>
      <c r="I10" s="130"/>
      <c r="J10" s="130"/>
      <c r="K10" s="131"/>
      <c r="L10" s="130"/>
      <c r="M10" s="130"/>
      <c r="N10" s="130"/>
      <c r="O10" s="130"/>
      <c r="P10" s="130"/>
      <c r="Q10" s="130"/>
    </row>
    <row r="11" spans="1:17" s="5" customFormat="1" ht="18" x14ac:dyDescent="0.2">
      <c r="A11" s="117"/>
      <c r="B11" s="38" t="s">
        <v>43</v>
      </c>
      <c r="C11" s="6"/>
      <c r="D11" s="7"/>
      <c r="E11" s="59"/>
      <c r="F11" s="124"/>
      <c r="G11" s="120"/>
      <c r="H11" s="158"/>
      <c r="I11" s="130"/>
      <c r="J11" s="130"/>
      <c r="K11" s="131"/>
      <c r="L11" s="130"/>
      <c r="M11" s="130"/>
      <c r="N11" s="130"/>
      <c r="O11" s="130"/>
      <c r="P11" s="130"/>
      <c r="Q11" s="130"/>
    </row>
    <row r="12" spans="1:17" s="5" customFormat="1" ht="18" x14ac:dyDescent="0.2">
      <c r="A12" s="117"/>
      <c r="B12" s="36"/>
      <c r="C12" s="6"/>
      <c r="D12" s="7"/>
      <c r="E12" s="59"/>
      <c r="F12" s="124"/>
      <c r="G12" s="120"/>
      <c r="H12" s="158"/>
      <c r="I12" s="130"/>
      <c r="J12" s="130"/>
      <c r="K12" s="131"/>
      <c r="L12" s="130"/>
      <c r="M12" s="130"/>
      <c r="N12" s="130"/>
      <c r="O12" s="130"/>
      <c r="P12" s="130"/>
      <c r="Q12" s="130"/>
    </row>
    <row r="13" spans="1:17" s="5" customFormat="1" ht="18" x14ac:dyDescent="0.2">
      <c r="A13" s="117"/>
      <c r="B13" s="39" t="s">
        <v>90</v>
      </c>
      <c r="C13" s="6"/>
      <c r="D13" s="7"/>
      <c r="E13" s="59"/>
      <c r="F13" s="124"/>
      <c r="G13" s="120"/>
      <c r="H13" s="158"/>
      <c r="I13" s="130"/>
      <c r="J13" s="130"/>
      <c r="K13" s="131"/>
      <c r="L13" s="130"/>
      <c r="M13" s="130"/>
      <c r="N13" s="130"/>
      <c r="O13" s="130"/>
      <c r="P13" s="130"/>
      <c r="Q13" s="130"/>
    </row>
    <row r="14" spans="1:17" s="5" customFormat="1" ht="18" x14ac:dyDescent="0.2">
      <c r="A14" s="117"/>
      <c r="B14" s="39" t="s">
        <v>91</v>
      </c>
      <c r="C14" s="6"/>
      <c r="D14" s="7"/>
      <c r="E14" s="59"/>
      <c r="F14" s="124"/>
      <c r="G14" s="120"/>
      <c r="H14" s="158"/>
      <c r="I14" s="130"/>
      <c r="J14" s="130"/>
      <c r="K14" s="131"/>
      <c r="L14" s="130"/>
      <c r="M14" s="130"/>
      <c r="N14" s="130"/>
      <c r="O14" s="130"/>
      <c r="P14" s="130"/>
      <c r="Q14" s="130"/>
    </row>
    <row r="15" spans="1:17" s="5" customFormat="1" ht="18" x14ac:dyDescent="0.2">
      <c r="A15" s="117"/>
      <c r="B15" s="36"/>
      <c r="C15" s="6"/>
      <c r="D15" s="7"/>
      <c r="E15" s="59"/>
      <c r="F15" s="124"/>
      <c r="G15" s="120"/>
      <c r="H15" s="158"/>
      <c r="I15" s="130"/>
      <c r="J15" s="130"/>
      <c r="K15" s="131"/>
      <c r="L15" s="130"/>
      <c r="M15" s="130"/>
      <c r="N15" s="130"/>
      <c r="O15" s="130"/>
      <c r="P15" s="130"/>
      <c r="Q15" s="130"/>
    </row>
    <row r="16" spans="1:17" s="5" customFormat="1" ht="18" x14ac:dyDescent="0.2">
      <c r="A16" s="512" t="s">
        <v>905</v>
      </c>
      <c r="B16" s="512"/>
      <c r="C16" s="6"/>
      <c r="D16" s="7"/>
      <c r="E16" s="59"/>
      <c r="F16" s="124"/>
      <c r="G16" s="120"/>
      <c r="H16" s="158"/>
      <c r="I16" s="130"/>
      <c r="J16" s="130"/>
      <c r="K16" s="131"/>
      <c r="L16" s="130"/>
      <c r="M16" s="130"/>
      <c r="N16" s="130"/>
      <c r="O16" s="130"/>
      <c r="P16" s="130"/>
      <c r="Q16" s="130"/>
    </row>
    <row r="17" spans="1:17" s="5" customFormat="1" ht="18" x14ac:dyDescent="0.2">
      <c r="A17" s="117"/>
      <c r="B17" s="36"/>
      <c r="C17" s="6"/>
      <c r="D17" s="7"/>
      <c r="E17" s="59"/>
      <c r="F17" s="124"/>
      <c r="G17" s="120"/>
      <c r="H17" s="158"/>
      <c r="I17" s="130"/>
      <c r="J17" s="130"/>
      <c r="K17" s="131"/>
      <c r="L17" s="130"/>
      <c r="M17" s="130"/>
      <c r="N17" s="130"/>
      <c r="O17" s="130"/>
      <c r="P17" s="130"/>
      <c r="Q17" s="130"/>
    </row>
    <row r="18" spans="1:17" s="5" customFormat="1" ht="37.5" x14ac:dyDescent="0.2">
      <c r="A18" s="117"/>
      <c r="B18" s="509" t="s">
        <v>907</v>
      </c>
      <c r="C18" s="6"/>
      <c r="D18" s="7"/>
      <c r="E18" s="59"/>
      <c r="F18" s="124"/>
      <c r="G18" s="120"/>
      <c r="H18" s="158"/>
      <c r="I18" s="130"/>
      <c r="J18" s="130"/>
      <c r="K18" s="131"/>
      <c r="L18" s="130"/>
      <c r="M18" s="130"/>
      <c r="N18" s="130"/>
      <c r="O18" s="130"/>
      <c r="P18" s="130"/>
      <c r="Q18" s="130"/>
    </row>
    <row r="19" spans="1:17" s="5" customFormat="1" ht="18" x14ac:dyDescent="0.2">
      <c r="A19" s="117"/>
      <c r="B19" s="40" t="s">
        <v>44</v>
      </c>
      <c r="C19" s="6"/>
      <c r="D19" s="7"/>
      <c r="E19" s="59"/>
      <c r="F19" s="124"/>
      <c r="G19" s="120"/>
      <c r="H19" s="158"/>
      <c r="I19" s="130"/>
      <c r="J19" s="130"/>
      <c r="K19" s="131"/>
      <c r="L19" s="130"/>
      <c r="M19" s="130"/>
      <c r="N19" s="130"/>
      <c r="O19" s="130"/>
      <c r="P19" s="130"/>
      <c r="Q19" s="130"/>
    </row>
    <row r="20" spans="1:17" s="5" customFormat="1" ht="18" x14ac:dyDescent="0.2">
      <c r="A20" s="117"/>
      <c r="B20" s="41" t="s">
        <v>83</v>
      </c>
      <c r="C20" s="6"/>
      <c r="D20" s="7"/>
      <c r="E20" s="59"/>
      <c r="F20" s="124"/>
      <c r="G20" s="120"/>
      <c r="H20" s="158"/>
      <c r="I20" s="130"/>
      <c r="J20" s="130"/>
      <c r="K20" s="131"/>
      <c r="L20" s="130"/>
      <c r="M20" s="130"/>
      <c r="N20" s="130"/>
      <c r="O20" s="130"/>
      <c r="P20" s="130"/>
      <c r="Q20" s="130"/>
    </row>
    <row r="21" spans="1:17" s="5" customFormat="1" ht="18" x14ac:dyDescent="0.2">
      <c r="A21" s="117"/>
      <c r="B21" s="36"/>
      <c r="C21" s="6"/>
      <c r="D21" s="7"/>
      <c r="E21" s="59"/>
      <c r="F21" s="124"/>
      <c r="G21" s="120"/>
      <c r="H21" s="158"/>
      <c r="I21" s="130"/>
      <c r="J21" s="130"/>
      <c r="K21" s="131"/>
      <c r="L21" s="130"/>
      <c r="M21" s="130"/>
      <c r="N21" s="130"/>
      <c r="O21" s="130"/>
      <c r="P21" s="130"/>
      <c r="Q21" s="130"/>
    </row>
    <row r="22" spans="1:17" s="5" customFormat="1" ht="18" x14ac:dyDescent="0.2">
      <c r="A22" s="117"/>
      <c r="B22" s="37"/>
      <c r="C22" s="6"/>
      <c r="D22" s="7"/>
      <c r="E22" s="59"/>
      <c r="F22" s="124"/>
      <c r="G22" s="120"/>
      <c r="H22" s="158"/>
      <c r="I22" s="130"/>
      <c r="J22" s="130"/>
      <c r="K22" s="131"/>
      <c r="L22" s="130"/>
      <c r="M22" s="130"/>
      <c r="N22" s="130"/>
      <c r="O22" s="130"/>
      <c r="P22" s="130"/>
      <c r="Q22" s="130"/>
    </row>
    <row r="23" spans="1:17" s="5" customFormat="1" ht="35.25" customHeight="1" x14ac:dyDescent="0.2">
      <c r="A23" s="117"/>
      <c r="B23" s="39" t="s">
        <v>82</v>
      </c>
      <c r="C23" s="6"/>
      <c r="D23" s="7"/>
      <c r="E23" s="59"/>
      <c r="F23" s="124"/>
      <c r="G23" s="120"/>
      <c r="H23" s="158"/>
      <c r="I23" s="130"/>
      <c r="J23" s="130"/>
      <c r="K23" s="131"/>
      <c r="L23" s="130"/>
      <c r="M23" s="130"/>
      <c r="N23" s="130"/>
      <c r="O23" s="130"/>
      <c r="P23" s="130"/>
      <c r="Q23" s="130"/>
    </row>
    <row r="24" spans="1:17" s="5" customFormat="1" ht="18" x14ac:dyDescent="0.2">
      <c r="A24" s="117"/>
      <c r="B24" s="39"/>
      <c r="C24" s="6"/>
      <c r="D24" s="7"/>
      <c r="E24" s="59"/>
      <c r="F24" s="124"/>
      <c r="G24" s="120"/>
      <c r="H24" s="158"/>
      <c r="I24" s="130"/>
      <c r="J24" s="130"/>
      <c r="K24" s="131"/>
      <c r="L24" s="130"/>
      <c r="M24" s="130"/>
      <c r="N24" s="130"/>
      <c r="O24" s="130"/>
      <c r="P24" s="130"/>
      <c r="Q24" s="130"/>
    </row>
    <row r="25" spans="1:17" s="5" customFormat="1" ht="18" x14ac:dyDescent="0.2">
      <c r="A25" s="117"/>
      <c r="B25" s="39" t="s">
        <v>92</v>
      </c>
      <c r="C25" s="6"/>
      <c r="D25" s="7"/>
      <c r="E25" s="59"/>
      <c r="F25" s="124"/>
      <c r="G25" s="120"/>
      <c r="H25" s="158"/>
      <c r="I25" s="130"/>
      <c r="J25" s="130"/>
      <c r="K25" s="131"/>
      <c r="L25" s="130"/>
      <c r="M25" s="130"/>
      <c r="N25" s="130"/>
      <c r="O25" s="130"/>
      <c r="P25" s="130"/>
      <c r="Q25" s="130"/>
    </row>
    <row r="26" spans="1:17" s="5" customFormat="1" ht="18" x14ac:dyDescent="0.2">
      <c r="A26" s="117"/>
      <c r="B26" s="39"/>
      <c r="C26" s="6"/>
      <c r="D26" s="7"/>
      <c r="E26" s="59"/>
      <c r="F26" s="124"/>
      <c r="G26" s="120"/>
      <c r="H26" s="158"/>
      <c r="I26" s="130"/>
      <c r="J26" s="130"/>
      <c r="K26" s="131"/>
      <c r="L26" s="130"/>
      <c r="M26" s="130"/>
      <c r="N26" s="130"/>
      <c r="O26" s="130"/>
      <c r="P26" s="130"/>
      <c r="Q26" s="130"/>
    </row>
    <row r="27" spans="1:17" s="5" customFormat="1" ht="15" x14ac:dyDescent="0.2">
      <c r="A27" s="118"/>
      <c r="B27" s="42"/>
      <c r="C27" s="6"/>
      <c r="D27" s="7"/>
      <c r="E27" s="59"/>
      <c r="F27" s="124"/>
      <c r="G27" s="120"/>
      <c r="H27" s="159"/>
      <c r="I27" s="130"/>
      <c r="J27" s="130"/>
      <c r="K27" s="130"/>
      <c r="L27" s="130"/>
      <c r="M27" s="130"/>
      <c r="N27" s="130"/>
      <c r="O27" s="130"/>
      <c r="P27" s="130"/>
      <c r="Q27" s="130"/>
    </row>
    <row r="28" spans="1:17" s="5" customFormat="1" x14ac:dyDescent="0.2">
      <c r="A28" s="118"/>
      <c r="B28" s="85" t="s">
        <v>97</v>
      </c>
      <c r="C28" s="6"/>
      <c r="D28" s="7"/>
      <c r="E28" s="59"/>
      <c r="F28" s="124"/>
      <c r="G28" s="120"/>
      <c r="H28" s="159"/>
      <c r="I28" s="130"/>
      <c r="J28" s="130"/>
      <c r="K28" s="130"/>
      <c r="L28" s="130"/>
      <c r="M28" s="130"/>
      <c r="N28" s="130"/>
      <c r="O28" s="130"/>
      <c r="P28" s="130"/>
      <c r="Q28" s="130"/>
    </row>
    <row r="29" spans="1:17" s="5" customFormat="1" ht="51" customHeight="1" x14ac:dyDescent="0.2">
      <c r="A29" s="118"/>
      <c r="B29" s="513" t="s">
        <v>93</v>
      </c>
      <c r="C29" s="513"/>
      <c r="D29" s="513"/>
      <c r="E29" s="513"/>
      <c r="F29" s="124"/>
      <c r="G29" s="120"/>
      <c r="H29" s="159"/>
      <c r="I29" s="130"/>
      <c r="J29" s="130"/>
      <c r="K29" s="130"/>
      <c r="L29" s="130"/>
      <c r="M29" s="130"/>
      <c r="N29" s="130"/>
      <c r="O29" s="130"/>
      <c r="P29" s="130"/>
      <c r="Q29" s="130"/>
    </row>
    <row r="30" spans="1:17" s="5" customFormat="1" ht="47.25" customHeight="1" x14ac:dyDescent="0.2">
      <c r="A30" s="118"/>
      <c r="B30" s="513" t="s">
        <v>94</v>
      </c>
      <c r="C30" s="513"/>
      <c r="D30" s="513"/>
      <c r="E30" s="513"/>
      <c r="F30" s="124"/>
      <c r="G30" s="120"/>
      <c r="H30" s="159"/>
      <c r="I30" s="130"/>
      <c r="J30" s="130"/>
      <c r="K30" s="130"/>
      <c r="L30" s="130"/>
      <c r="M30" s="130"/>
      <c r="N30" s="130"/>
      <c r="O30" s="130"/>
      <c r="P30" s="130"/>
      <c r="Q30" s="130"/>
    </row>
    <row r="31" spans="1:17" s="5" customFormat="1" ht="38.25" customHeight="1" x14ac:dyDescent="0.2">
      <c r="A31" s="118"/>
      <c r="B31" s="513" t="s">
        <v>95</v>
      </c>
      <c r="C31" s="513"/>
      <c r="D31" s="513"/>
      <c r="E31" s="513"/>
      <c r="F31" s="124"/>
      <c r="G31" s="120"/>
      <c r="H31" s="159"/>
      <c r="I31" s="130"/>
      <c r="J31" s="130"/>
      <c r="K31" s="130"/>
      <c r="L31" s="130"/>
      <c r="M31" s="130"/>
      <c r="N31" s="130"/>
      <c r="O31" s="130"/>
      <c r="P31" s="130"/>
      <c r="Q31" s="130"/>
    </row>
    <row r="32" spans="1:17" s="5" customFormat="1" ht="117" customHeight="1" x14ac:dyDescent="0.2">
      <c r="A32" s="118"/>
      <c r="B32" s="513" t="s">
        <v>96</v>
      </c>
      <c r="C32" s="513"/>
      <c r="D32" s="513"/>
      <c r="E32" s="513"/>
      <c r="F32" s="124"/>
      <c r="G32" s="120"/>
      <c r="H32" s="159"/>
      <c r="I32" s="130"/>
      <c r="J32" s="130"/>
      <c r="K32" s="130"/>
      <c r="L32" s="130"/>
      <c r="M32" s="130"/>
      <c r="N32" s="130"/>
      <c r="O32" s="130"/>
      <c r="P32" s="130"/>
      <c r="Q32" s="130"/>
    </row>
    <row r="33" spans="1:17" s="5" customFormat="1" ht="15" x14ac:dyDescent="0.2">
      <c r="A33" s="118"/>
      <c r="B33" s="83"/>
      <c r="C33" s="6"/>
      <c r="D33" s="7"/>
      <c r="E33" s="59"/>
      <c r="F33" s="124"/>
      <c r="G33" s="120"/>
      <c r="H33" s="159"/>
      <c r="I33" s="130"/>
      <c r="J33" s="130"/>
      <c r="K33" s="130"/>
      <c r="L33" s="130"/>
      <c r="M33" s="130"/>
      <c r="N33" s="130"/>
      <c r="O33" s="130"/>
      <c r="P33" s="130"/>
      <c r="Q33" s="130"/>
    </row>
    <row r="34" spans="1:17" s="5" customFormat="1" ht="30" x14ac:dyDescent="0.2">
      <c r="A34" s="118"/>
      <c r="B34" s="42" t="s">
        <v>250</v>
      </c>
      <c r="C34" s="6"/>
      <c r="D34" s="7"/>
      <c r="E34" s="59"/>
      <c r="F34" s="124"/>
      <c r="G34" s="120"/>
      <c r="H34" s="159"/>
      <c r="I34" s="130"/>
      <c r="J34" s="130"/>
      <c r="K34" s="130"/>
      <c r="L34" s="130"/>
      <c r="M34" s="130"/>
      <c r="N34" s="130"/>
      <c r="O34" s="130"/>
      <c r="P34" s="130"/>
      <c r="Q34" s="130"/>
    </row>
    <row r="35" spans="1:17" s="5" customFormat="1" outlineLevel="1" x14ac:dyDescent="0.2">
      <c r="A35" s="118"/>
      <c r="B35" s="34"/>
      <c r="C35" s="6"/>
      <c r="D35" s="7"/>
      <c r="E35" s="59"/>
      <c r="F35" s="124"/>
      <c r="G35" s="120"/>
      <c r="H35" s="159"/>
      <c r="I35" s="130"/>
      <c r="J35" s="130"/>
      <c r="K35" s="130"/>
      <c r="L35" s="130"/>
      <c r="M35" s="130"/>
      <c r="N35" s="130"/>
      <c r="O35" s="130"/>
      <c r="P35" s="130"/>
      <c r="Q35" s="130"/>
    </row>
    <row r="36" spans="1:17" s="5" customFormat="1" ht="108" outlineLevel="1" x14ac:dyDescent="0.2">
      <c r="A36" s="118"/>
      <c r="B36" s="43" t="s">
        <v>98</v>
      </c>
      <c r="C36" s="6"/>
      <c r="D36" s="7"/>
      <c r="E36" s="59"/>
      <c r="F36" s="124"/>
      <c r="G36" s="120"/>
      <c r="H36" s="159"/>
      <c r="I36" s="130"/>
      <c r="J36" s="130"/>
      <c r="K36" s="130"/>
      <c r="L36" s="130"/>
      <c r="M36" s="130"/>
      <c r="N36" s="130"/>
      <c r="O36" s="130"/>
      <c r="P36" s="130"/>
      <c r="Q36" s="130"/>
    </row>
    <row r="37" spans="1:17" s="5" customFormat="1" outlineLevel="1" x14ac:dyDescent="0.2">
      <c r="A37" s="118"/>
      <c r="B37" s="43"/>
      <c r="C37" s="6"/>
      <c r="D37" s="7"/>
      <c r="E37" s="59"/>
      <c r="F37" s="124"/>
      <c r="G37" s="120"/>
      <c r="H37" s="159"/>
      <c r="I37" s="130"/>
      <c r="J37" s="130"/>
      <c r="K37" s="130"/>
      <c r="L37" s="130"/>
      <c r="M37" s="130"/>
      <c r="N37" s="130"/>
      <c r="O37" s="130"/>
      <c r="P37" s="130"/>
      <c r="Q37" s="130"/>
    </row>
    <row r="38" spans="1:17" s="5" customFormat="1" outlineLevel="1" x14ac:dyDescent="0.2">
      <c r="A38" s="118"/>
      <c r="B38" s="43"/>
      <c r="C38" s="6"/>
      <c r="D38" s="7"/>
      <c r="E38" s="59"/>
      <c r="F38" s="124"/>
      <c r="G38" s="120"/>
      <c r="H38" s="159"/>
      <c r="I38" s="130"/>
      <c r="J38" s="130"/>
      <c r="K38" s="130"/>
      <c r="L38" s="130"/>
      <c r="M38" s="130"/>
      <c r="N38" s="130"/>
      <c r="O38" s="130"/>
      <c r="P38" s="130"/>
      <c r="Q38" s="130"/>
    </row>
    <row r="39" spans="1:17" s="12" customFormat="1" ht="38.25" outlineLevel="1" x14ac:dyDescent="0.2">
      <c r="A39" s="14">
        <v>1</v>
      </c>
      <c r="B39" s="39" t="s">
        <v>99</v>
      </c>
      <c r="C39" s="15"/>
      <c r="D39" s="16"/>
      <c r="E39" s="60"/>
      <c r="F39" s="61"/>
      <c r="G39" s="69"/>
      <c r="H39" s="159"/>
      <c r="I39" s="130"/>
      <c r="J39" s="130"/>
      <c r="K39" s="130"/>
      <c r="L39" s="130"/>
      <c r="M39" s="130"/>
      <c r="N39" s="130"/>
      <c r="O39" s="130"/>
      <c r="P39" s="130"/>
      <c r="Q39" s="130"/>
    </row>
    <row r="40" spans="1:17" s="12" customFormat="1" ht="25.5" outlineLevel="1" x14ac:dyDescent="0.2">
      <c r="A40" s="14"/>
      <c r="B40" s="39" t="s">
        <v>102</v>
      </c>
      <c r="C40" s="15"/>
      <c r="D40" s="16"/>
      <c r="E40" s="60"/>
      <c r="F40" s="61"/>
      <c r="G40" s="69"/>
      <c r="H40" s="159"/>
      <c r="I40" s="130"/>
      <c r="J40" s="130"/>
      <c r="K40" s="130"/>
      <c r="L40" s="130"/>
      <c r="M40" s="130"/>
      <c r="N40" s="130"/>
      <c r="O40" s="130"/>
      <c r="P40" s="130"/>
      <c r="Q40" s="130"/>
    </row>
    <row r="41" spans="1:17" s="12" customFormat="1" outlineLevel="1" x14ac:dyDescent="0.2">
      <c r="A41" s="15"/>
      <c r="B41" s="44" t="s">
        <v>100</v>
      </c>
      <c r="C41" s="491" t="s">
        <v>30</v>
      </c>
      <c r="D41" s="492"/>
      <c r="E41" s="493">
        <v>1</v>
      </c>
      <c r="F41" s="494"/>
      <c r="G41" s="495">
        <f>(E41*F41)</f>
        <v>0</v>
      </c>
      <c r="H41" s="160"/>
      <c r="I41" s="130"/>
      <c r="J41" s="130"/>
      <c r="K41" s="130"/>
      <c r="L41" s="130"/>
      <c r="M41" s="130"/>
      <c r="N41" s="130"/>
      <c r="O41" s="130"/>
      <c r="P41" s="130"/>
      <c r="Q41" s="130"/>
    </row>
    <row r="42" spans="1:17" s="12" customFormat="1" outlineLevel="1" x14ac:dyDescent="0.2">
      <c r="A42" s="15"/>
      <c r="B42" s="44" t="s">
        <v>101</v>
      </c>
      <c r="C42" s="491" t="s">
        <v>30</v>
      </c>
      <c r="D42" s="492"/>
      <c r="E42" s="493">
        <v>2</v>
      </c>
      <c r="F42" s="494"/>
      <c r="G42" s="495">
        <f>(E42*F42)</f>
        <v>0</v>
      </c>
      <c r="H42" s="160"/>
      <c r="I42" s="130"/>
      <c r="J42" s="130"/>
      <c r="K42" s="130"/>
      <c r="L42" s="130"/>
      <c r="M42" s="130"/>
      <c r="N42" s="130"/>
      <c r="O42" s="130"/>
      <c r="P42" s="130"/>
      <c r="Q42" s="130"/>
    </row>
    <row r="43" spans="1:17" s="5" customFormat="1" ht="25.5" outlineLevel="1" x14ac:dyDescent="0.2">
      <c r="A43" s="15"/>
      <c r="B43" s="39" t="s">
        <v>105</v>
      </c>
      <c r="C43" s="15"/>
      <c r="D43" s="16"/>
      <c r="E43" s="60"/>
      <c r="F43" s="61"/>
      <c r="G43" s="69"/>
      <c r="H43" s="159"/>
      <c r="I43" s="130"/>
      <c r="J43" s="130"/>
      <c r="K43" s="130"/>
      <c r="L43" s="130"/>
      <c r="M43" s="130"/>
      <c r="N43" s="130"/>
      <c r="O43" s="130"/>
      <c r="P43" s="130"/>
      <c r="Q43" s="130"/>
    </row>
    <row r="44" spans="1:17" s="5" customFormat="1" outlineLevel="1" x14ac:dyDescent="0.2">
      <c r="A44" s="15"/>
      <c r="B44" s="44" t="s">
        <v>103</v>
      </c>
      <c r="C44" s="491" t="s">
        <v>30</v>
      </c>
      <c r="D44" s="492"/>
      <c r="E44" s="493">
        <v>2</v>
      </c>
      <c r="F44" s="494"/>
      <c r="G44" s="494">
        <f>(E44*F44)</f>
        <v>0</v>
      </c>
      <c r="H44" s="159"/>
      <c r="I44" s="130"/>
      <c r="J44" s="130"/>
      <c r="K44" s="130"/>
      <c r="L44" s="130"/>
      <c r="M44" s="130"/>
      <c r="N44" s="130"/>
      <c r="O44" s="130"/>
      <c r="P44" s="130"/>
      <c r="Q44" s="130"/>
    </row>
    <row r="45" spans="1:17" s="5" customFormat="1" outlineLevel="1" x14ac:dyDescent="0.2">
      <c r="A45" s="15"/>
      <c r="B45" s="44" t="s">
        <v>104</v>
      </c>
      <c r="C45" s="491" t="s">
        <v>30</v>
      </c>
      <c r="D45" s="492"/>
      <c r="E45" s="493">
        <v>2</v>
      </c>
      <c r="F45" s="494"/>
      <c r="G45" s="494">
        <f>(E45*F45)</f>
        <v>0</v>
      </c>
      <c r="H45" s="159"/>
      <c r="I45" s="130"/>
      <c r="J45" s="130"/>
      <c r="K45" s="130"/>
      <c r="L45" s="130"/>
      <c r="M45" s="130"/>
      <c r="N45" s="130"/>
      <c r="O45" s="130"/>
      <c r="P45" s="130"/>
      <c r="Q45" s="130"/>
    </row>
    <row r="46" spans="1:17" s="5" customFormat="1" outlineLevel="1" x14ac:dyDescent="0.2">
      <c r="A46" s="15"/>
      <c r="B46" s="44"/>
      <c r="C46" s="15"/>
      <c r="D46" s="16"/>
      <c r="E46" s="60"/>
      <c r="F46" s="61"/>
      <c r="G46" s="61"/>
      <c r="H46" s="159"/>
      <c r="I46" s="130"/>
      <c r="J46" s="130"/>
      <c r="K46" s="130"/>
      <c r="L46" s="130"/>
      <c r="M46" s="130"/>
      <c r="N46" s="130"/>
      <c r="O46" s="130"/>
      <c r="P46" s="130"/>
      <c r="Q46" s="130"/>
    </row>
    <row r="47" spans="1:17" s="12" customFormat="1" ht="51" outlineLevel="1" x14ac:dyDescent="0.2">
      <c r="A47" s="14">
        <v>2</v>
      </c>
      <c r="B47" s="39" t="s">
        <v>106</v>
      </c>
      <c r="C47" s="88"/>
      <c r="D47" s="86"/>
      <c r="E47" s="90"/>
      <c r="F47" s="61"/>
      <c r="G47" s="69"/>
      <c r="H47" s="159"/>
      <c r="I47" s="130"/>
      <c r="J47" s="130"/>
      <c r="K47" s="130"/>
      <c r="L47" s="130"/>
      <c r="M47" s="130"/>
      <c r="N47" s="130"/>
      <c r="O47" s="130"/>
      <c r="P47" s="130"/>
      <c r="Q47" s="130"/>
    </row>
    <row r="48" spans="1:17" s="12" customFormat="1" ht="25.5" outlineLevel="1" x14ac:dyDescent="0.2">
      <c r="A48" s="14"/>
      <c r="B48" s="39" t="s">
        <v>47</v>
      </c>
      <c r="C48" s="88"/>
      <c r="D48" s="86"/>
      <c r="E48" s="90"/>
      <c r="F48" s="61"/>
      <c r="G48" s="69"/>
      <c r="H48" s="159"/>
      <c r="I48" s="130"/>
      <c r="J48" s="130"/>
      <c r="K48" s="130"/>
      <c r="L48" s="130"/>
      <c r="M48" s="130"/>
      <c r="N48" s="130"/>
      <c r="O48" s="130"/>
      <c r="P48" s="130"/>
      <c r="Q48" s="130"/>
    </row>
    <row r="49" spans="1:17" s="123" customFormat="1" outlineLevel="1" x14ac:dyDescent="0.2">
      <c r="A49" s="14"/>
      <c r="B49" s="44" t="s">
        <v>107</v>
      </c>
      <c r="C49" s="491" t="s">
        <v>30</v>
      </c>
      <c r="D49" s="492"/>
      <c r="E49" s="493">
        <v>3</v>
      </c>
      <c r="F49" s="494"/>
      <c r="G49" s="494">
        <f>(E49*F49)</f>
        <v>0</v>
      </c>
      <c r="H49" s="159"/>
      <c r="I49" s="130"/>
      <c r="J49" s="130"/>
      <c r="K49" s="130"/>
      <c r="L49" s="130"/>
      <c r="M49" s="130"/>
      <c r="N49" s="130"/>
      <c r="O49" s="130"/>
      <c r="P49" s="130"/>
      <c r="Q49" s="130"/>
    </row>
    <row r="50" spans="1:17" s="123" customFormat="1" outlineLevel="1" x14ac:dyDescent="0.2">
      <c r="A50" s="15"/>
      <c r="B50" s="44" t="s">
        <v>108</v>
      </c>
      <c r="C50" s="491" t="s">
        <v>30</v>
      </c>
      <c r="D50" s="492"/>
      <c r="E50" s="493">
        <v>3</v>
      </c>
      <c r="F50" s="494"/>
      <c r="G50" s="494">
        <f>(E50*F50)</f>
        <v>0</v>
      </c>
      <c r="H50" s="160"/>
      <c r="I50" s="130"/>
      <c r="J50" s="130"/>
      <c r="K50" s="130"/>
      <c r="L50" s="130"/>
      <c r="M50" s="130"/>
      <c r="N50" s="130"/>
      <c r="O50" s="130"/>
      <c r="P50" s="130"/>
      <c r="Q50" s="130"/>
    </row>
    <row r="51" spans="1:17" s="12" customFormat="1" ht="25.5" outlineLevel="1" x14ac:dyDescent="0.2">
      <c r="A51" s="15"/>
      <c r="B51" s="44" t="s">
        <v>110</v>
      </c>
      <c r="C51" s="88"/>
      <c r="D51" s="86"/>
      <c r="E51" s="90"/>
      <c r="F51" s="87"/>
      <c r="G51" s="61"/>
      <c r="H51" s="160"/>
      <c r="I51" s="130"/>
      <c r="J51" s="130"/>
      <c r="K51" s="130"/>
      <c r="L51" s="130"/>
      <c r="M51" s="130"/>
      <c r="N51" s="130"/>
      <c r="O51" s="130"/>
      <c r="P51" s="130"/>
      <c r="Q51" s="130"/>
    </row>
    <row r="52" spans="1:17" s="123" customFormat="1" outlineLevel="1" x14ac:dyDescent="0.2">
      <c r="A52" s="15"/>
      <c r="B52" s="44" t="s">
        <v>109</v>
      </c>
      <c r="C52" s="491" t="s">
        <v>30</v>
      </c>
      <c r="D52" s="492"/>
      <c r="E52" s="493">
        <v>1</v>
      </c>
      <c r="F52" s="494"/>
      <c r="G52" s="494">
        <f>(E52*F52)</f>
        <v>0</v>
      </c>
      <c r="H52" s="160"/>
      <c r="I52" s="130"/>
      <c r="J52" s="130"/>
      <c r="K52" s="130"/>
      <c r="L52" s="130"/>
      <c r="M52" s="130"/>
      <c r="N52" s="130"/>
      <c r="O52" s="130"/>
      <c r="P52" s="130"/>
      <c r="Q52" s="130"/>
    </row>
    <row r="53" spans="1:17" s="123" customFormat="1" outlineLevel="1" x14ac:dyDescent="0.2">
      <c r="A53" s="15"/>
      <c r="B53" s="44"/>
      <c r="C53" s="15"/>
      <c r="D53" s="16"/>
      <c r="E53" s="60"/>
      <c r="F53" s="61"/>
      <c r="G53" s="61"/>
      <c r="H53" s="160"/>
      <c r="I53" s="130"/>
      <c r="J53" s="130"/>
      <c r="K53" s="130"/>
      <c r="L53" s="130"/>
      <c r="M53" s="130"/>
      <c r="N53" s="130"/>
      <c r="O53" s="130"/>
      <c r="P53" s="130"/>
      <c r="Q53" s="130"/>
    </row>
    <row r="54" spans="1:17" s="123" customFormat="1" ht="38.25" outlineLevel="1" x14ac:dyDescent="0.2">
      <c r="A54" s="14">
        <v>3</v>
      </c>
      <c r="B54" s="39" t="s">
        <v>111</v>
      </c>
      <c r="C54" s="88"/>
      <c r="D54" s="86"/>
      <c r="E54" s="90"/>
      <c r="F54" s="61"/>
      <c r="G54" s="69"/>
      <c r="H54" s="160"/>
      <c r="I54" s="130"/>
      <c r="J54" s="130"/>
      <c r="K54" s="130"/>
      <c r="L54" s="130"/>
      <c r="M54" s="130"/>
      <c r="N54" s="130"/>
      <c r="O54" s="130"/>
      <c r="P54" s="130"/>
      <c r="Q54" s="130"/>
    </row>
    <row r="55" spans="1:17" s="123" customFormat="1" ht="25.5" outlineLevel="1" x14ac:dyDescent="0.2">
      <c r="A55" s="14"/>
      <c r="B55" s="39" t="s">
        <v>320</v>
      </c>
      <c r="C55" s="88"/>
      <c r="D55" s="86"/>
      <c r="E55" s="90"/>
      <c r="F55" s="61"/>
      <c r="G55" s="69"/>
      <c r="H55" s="160"/>
      <c r="I55" s="130"/>
      <c r="J55" s="130"/>
      <c r="K55" s="130"/>
      <c r="L55" s="130"/>
      <c r="M55" s="130"/>
      <c r="N55" s="130"/>
      <c r="O55" s="130"/>
      <c r="P55" s="130"/>
      <c r="Q55" s="130"/>
    </row>
    <row r="56" spans="1:17" s="123" customFormat="1" outlineLevel="1" x14ac:dyDescent="0.2">
      <c r="A56" s="14"/>
      <c r="B56" s="44" t="s">
        <v>112</v>
      </c>
      <c r="C56" s="491" t="s">
        <v>30</v>
      </c>
      <c r="D56" s="492"/>
      <c r="E56" s="493">
        <v>3</v>
      </c>
      <c r="F56" s="494"/>
      <c r="G56" s="494">
        <f>(E56*F56)</f>
        <v>0</v>
      </c>
      <c r="H56" s="160"/>
      <c r="I56" s="130"/>
      <c r="J56" s="130"/>
      <c r="K56" s="130"/>
      <c r="L56" s="130"/>
      <c r="M56" s="130"/>
      <c r="N56" s="130"/>
      <c r="O56" s="130"/>
      <c r="P56" s="130"/>
      <c r="Q56" s="130"/>
    </row>
    <row r="57" spans="1:17" s="123" customFormat="1" outlineLevel="1" x14ac:dyDescent="0.2">
      <c r="A57" s="15"/>
      <c r="B57" s="44"/>
      <c r="C57" s="15"/>
      <c r="D57" s="16"/>
      <c r="E57" s="60"/>
      <c r="F57" s="61"/>
      <c r="G57" s="61"/>
      <c r="H57" s="160"/>
      <c r="I57" s="130"/>
      <c r="J57" s="130"/>
      <c r="K57" s="130"/>
      <c r="L57" s="130"/>
      <c r="M57" s="130"/>
      <c r="N57" s="130"/>
      <c r="O57" s="130"/>
      <c r="P57" s="130"/>
      <c r="Q57" s="130"/>
    </row>
    <row r="58" spans="1:17" s="123" customFormat="1" ht="38.25" outlineLevel="1" x14ac:dyDescent="0.2">
      <c r="A58" s="14">
        <v>4</v>
      </c>
      <c r="B58" s="39" t="s">
        <v>113</v>
      </c>
      <c r="C58" s="88"/>
      <c r="D58" s="86"/>
      <c r="E58" s="90"/>
      <c r="F58" s="61"/>
      <c r="G58" s="69"/>
      <c r="H58" s="160"/>
      <c r="I58" s="130"/>
      <c r="J58" s="130"/>
      <c r="K58" s="130"/>
      <c r="L58" s="130"/>
      <c r="M58" s="130"/>
      <c r="N58" s="130"/>
      <c r="O58" s="130"/>
      <c r="P58" s="130"/>
      <c r="Q58" s="130"/>
    </row>
    <row r="59" spans="1:17" s="123" customFormat="1" ht="25.5" outlineLevel="1" x14ac:dyDescent="0.2">
      <c r="A59" s="14"/>
      <c r="B59" s="39" t="s">
        <v>321</v>
      </c>
      <c r="C59" s="88"/>
      <c r="D59" s="86"/>
      <c r="E59" s="90"/>
      <c r="F59" s="61"/>
      <c r="G59" s="69"/>
      <c r="H59" s="160"/>
      <c r="I59" s="130"/>
      <c r="J59" s="130"/>
      <c r="K59" s="130"/>
      <c r="L59" s="130"/>
      <c r="M59" s="130"/>
      <c r="N59" s="130"/>
      <c r="O59" s="130"/>
      <c r="P59" s="130"/>
      <c r="Q59" s="130"/>
    </row>
    <row r="60" spans="1:17" s="12" customFormat="1" outlineLevel="1" x14ac:dyDescent="0.2">
      <c r="A60" s="14"/>
      <c r="B60" s="44" t="s">
        <v>114</v>
      </c>
      <c r="C60" s="491" t="s">
        <v>30</v>
      </c>
      <c r="D60" s="492"/>
      <c r="E60" s="493">
        <v>4</v>
      </c>
      <c r="F60" s="494"/>
      <c r="G60" s="494">
        <f t="shared" ref="G60:G65" si="0">(E60*F60)</f>
        <v>0</v>
      </c>
      <c r="H60" s="160"/>
      <c r="I60" s="130"/>
      <c r="J60" s="130"/>
      <c r="K60" s="130"/>
      <c r="L60" s="130"/>
      <c r="M60" s="130"/>
      <c r="N60" s="130"/>
      <c r="O60" s="130"/>
      <c r="P60" s="130"/>
      <c r="Q60" s="130"/>
    </row>
    <row r="61" spans="1:17" s="12" customFormat="1" outlineLevel="1" x14ac:dyDescent="0.2">
      <c r="A61" s="14"/>
      <c r="B61" s="44" t="s">
        <v>117</v>
      </c>
      <c r="C61" s="491" t="s">
        <v>30</v>
      </c>
      <c r="D61" s="492"/>
      <c r="E61" s="493">
        <v>1</v>
      </c>
      <c r="F61" s="494"/>
      <c r="G61" s="494">
        <f t="shared" si="0"/>
        <v>0</v>
      </c>
      <c r="H61" s="160"/>
      <c r="I61" s="130"/>
      <c r="J61" s="130"/>
      <c r="K61" s="130"/>
      <c r="L61" s="130"/>
      <c r="M61" s="130"/>
      <c r="N61" s="130"/>
      <c r="O61" s="130"/>
      <c r="P61" s="130"/>
      <c r="Q61" s="130"/>
    </row>
    <row r="62" spans="1:17" s="12" customFormat="1" outlineLevel="1" x14ac:dyDescent="0.2">
      <c r="A62" s="14"/>
      <c r="B62" s="44" t="s">
        <v>118</v>
      </c>
      <c r="C62" s="491" t="s">
        <v>30</v>
      </c>
      <c r="D62" s="492"/>
      <c r="E62" s="493">
        <v>5</v>
      </c>
      <c r="F62" s="494"/>
      <c r="G62" s="494">
        <f t="shared" si="0"/>
        <v>0</v>
      </c>
      <c r="H62" s="160"/>
      <c r="I62" s="130"/>
      <c r="J62" s="130"/>
      <c r="K62" s="130"/>
      <c r="L62" s="130"/>
      <c r="M62" s="130"/>
      <c r="N62" s="130"/>
      <c r="O62" s="130"/>
      <c r="P62" s="130"/>
      <c r="Q62" s="130"/>
    </row>
    <row r="63" spans="1:17" s="12" customFormat="1" outlineLevel="1" x14ac:dyDescent="0.2">
      <c r="A63" s="14"/>
      <c r="B63" s="44" t="s">
        <v>119</v>
      </c>
      <c r="C63" s="491" t="s">
        <v>30</v>
      </c>
      <c r="D63" s="492"/>
      <c r="E63" s="493">
        <v>14</v>
      </c>
      <c r="F63" s="494"/>
      <c r="G63" s="494">
        <f t="shared" si="0"/>
        <v>0</v>
      </c>
      <c r="H63" s="160"/>
      <c r="I63" s="130"/>
      <c r="J63" s="130"/>
      <c r="K63" s="130"/>
      <c r="L63" s="130"/>
      <c r="M63" s="130"/>
      <c r="N63" s="130"/>
      <c r="O63" s="130"/>
      <c r="P63" s="130"/>
      <c r="Q63" s="130"/>
    </row>
    <row r="64" spans="1:17" s="12" customFormat="1" outlineLevel="1" x14ac:dyDescent="0.2">
      <c r="A64" s="14"/>
      <c r="B64" s="44" t="s">
        <v>120</v>
      </c>
      <c r="C64" s="491" t="s">
        <v>30</v>
      </c>
      <c r="D64" s="492"/>
      <c r="E64" s="493">
        <v>6</v>
      </c>
      <c r="F64" s="494"/>
      <c r="G64" s="494">
        <f t="shared" si="0"/>
        <v>0</v>
      </c>
      <c r="H64" s="160"/>
      <c r="I64" s="130"/>
      <c r="J64" s="130"/>
      <c r="K64" s="130"/>
      <c r="L64" s="130"/>
      <c r="M64" s="130"/>
      <c r="N64" s="130"/>
      <c r="O64" s="130"/>
      <c r="P64" s="130"/>
      <c r="Q64" s="130"/>
    </row>
    <row r="65" spans="1:17" s="12" customFormat="1" outlineLevel="1" x14ac:dyDescent="0.2">
      <c r="A65" s="14"/>
      <c r="B65" s="44" t="s">
        <v>121</v>
      </c>
      <c r="C65" s="491" t="s">
        <v>30</v>
      </c>
      <c r="D65" s="492"/>
      <c r="E65" s="493">
        <v>2</v>
      </c>
      <c r="F65" s="494"/>
      <c r="G65" s="494">
        <f t="shared" si="0"/>
        <v>0</v>
      </c>
      <c r="H65" s="160"/>
      <c r="I65" s="130"/>
      <c r="J65" s="130"/>
      <c r="K65" s="130"/>
      <c r="L65" s="130"/>
      <c r="M65" s="130"/>
      <c r="N65" s="130"/>
      <c r="O65" s="130"/>
      <c r="P65" s="130"/>
      <c r="Q65" s="130"/>
    </row>
    <row r="66" spans="1:17" s="12" customFormat="1" outlineLevel="1" x14ac:dyDescent="0.2">
      <c r="A66" s="14"/>
      <c r="B66" s="44"/>
      <c r="C66" s="15"/>
      <c r="D66" s="16"/>
      <c r="E66" s="60"/>
      <c r="F66" s="61"/>
      <c r="G66" s="61"/>
      <c r="H66" s="160"/>
      <c r="I66" s="130"/>
      <c r="J66" s="130"/>
      <c r="K66" s="130"/>
      <c r="L66" s="130"/>
      <c r="M66" s="130"/>
      <c r="N66" s="130"/>
      <c r="O66" s="130"/>
      <c r="P66" s="130"/>
      <c r="Q66" s="130"/>
    </row>
    <row r="67" spans="1:17" s="12" customFormat="1" ht="63.75" outlineLevel="1" x14ac:dyDescent="0.2">
      <c r="A67" s="14">
        <v>5</v>
      </c>
      <c r="B67" s="39" t="s">
        <v>248</v>
      </c>
      <c r="C67" s="88"/>
      <c r="D67" s="86"/>
      <c r="E67" s="90"/>
      <c r="F67" s="61"/>
      <c r="G67" s="69"/>
      <c r="H67" s="160"/>
      <c r="I67" s="130"/>
      <c r="J67" s="130"/>
      <c r="K67" s="130"/>
      <c r="L67" s="130"/>
      <c r="M67" s="130"/>
      <c r="N67" s="130"/>
      <c r="O67" s="130"/>
      <c r="P67" s="130"/>
      <c r="Q67" s="130"/>
    </row>
    <row r="68" spans="1:17" s="12" customFormat="1" outlineLevel="1" x14ac:dyDescent="0.2">
      <c r="A68" s="14"/>
      <c r="B68" s="44" t="s">
        <v>247</v>
      </c>
      <c r="C68" s="491" t="s">
        <v>30</v>
      </c>
      <c r="D68" s="492"/>
      <c r="E68" s="493">
        <v>4</v>
      </c>
      <c r="F68" s="494"/>
      <c r="G68" s="494">
        <f>(E68*F68)</f>
        <v>0</v>
      </c>
      <c r="H68" s="160"/>
      <c r="I68" s="130"/>
      <c r="J68" s="130"/>
      <c r="K68" s="130"/>
      <c r="L68" s="130"/>
      <c r="M68" s="130"/>
      <c r="N68" s="130"/>
      <c r="O68" s="130"/>
      <c r="P68" s="130"/>
      <c r="Q68" s="130"/>
    </row>
    <row r="69" spans="1:17" s="12" customFormat="1" outlineLevel="1" x14ac:dyDescent="0.2">
      <c r="A69" s="14"/>
      <c r="B69" s="44"/>
      <c r="C69" s="15"/>
      <c r="D69" s="16"/>
      <c r="E69" s="60"/>
      <c r="F69" s="61"/>
      <c r="G69" s="61"/>
      <c r="H69" s="160"/>
      <c r="I69" s="130"/>
      <c r="J69" s="130"/>
      <c r="K69" s="130"/>
      <c r="L69" s="130"/>
      <c r="M69" s="130"/>
      <c r="N69" s="130"/>
      <c r="O69" s="130"/>
      <c r="P69" s="130"/>
      <c r="Q69" s="130"/>
    </row>
    <row r="70" spans="1:17" s="12" customFormat="1" ht="51" outlineLevel="1" x14ac:dyDescent="0.2">
      <c r="A70" s="14">
        <v>6</v>
      </c>
      <c r="B70" s="39" t="s">
        <v>386</v>
      </c>
      <c r="C70" s="88"/>
      <c r="D70" s="86"/>
      <c r="E70" s="90"/>
      <c r="F70" s="61"/>
      <c r="G70" s="69"/>
      <c r="H70" s="160"/>
      <c r="I70" s="130"/>
      <c r="J70" s="130"/>
      <c r="K70" s="130"/>
      <c r="L70" s="130"/>
      <c r="M70" s="130"/>
      <c r="N70" s="130"/>
      <c r="O70" s="130"/>
      <c r="P70" s="130"/>
      <c r="Q70" s="130"/>
    </row>
    <row r="71" spans="1:17" s="12" customFormat="1" outlineLevel="1" x14ac:dyDescent="0.2">
      <c r="A71" s="14"/>
      <c r="B71" s="44" t="s">
        <v>387</v>
      </c>
      <c r="C71" s="491" t="s">
        <v>143</v>
      </c>
      <c r="D71" s="492"/>
      <c r="E71" s="493">
        <v>2</v>
      </c>
      <c r="F71" s="494"/>
      <c r="G71" s="494">
        <f>(E71*F71)</f>
        <v>0</v>
      </c>
      <c r="H71" s="160"/>
      <c r="I71" s="130"/>
      <c r="J71" s="130"/>
      <c r="K71" s="130"/>
      <c r="L71" s="130"/>
      <c r="M71" s="130"/>
      <c r="N71" s="130"/>
      <c r="O71" s="130"/>
      <c r="P71" s="130"/>
      <c r="Q71" s="130"/>
    </row>
    <row r="72" spans="1:17" s="12" customFormat="1" outlineLevel="1" x14ac:dyDescent="0.2">
      <c r="A72" s="14"/>
      <c r="B72" s="44"/>
      <c r="C72" s="15"/>
      <c r="D72" s="16"/>
      <c r="E72" s="60"/>
      <c r="F72" s="61"/>
      <c r="G72" s="61"/>
      <c r="H72" s="160"/>
      <c r="I72" s="130"/>
      <c r="J72" s="130"/>
      <c r="K72" s="130"/>
      <c r="L72" s="130"/>
      <c r="M72" s="130"/>
      <c r="N72" s="130"/>
      <c r="O72" s="130"/>
      <c r="P72" s="130"/>
      <c r="Q72" s="130"/>
    </row>
    <row r="73" spans="1:17" s="12" customFormat="1" ht="51" outlineLevel="1" x14ac:dyDescent="0.2">
      <c r="A73" s="14">
        <v>7</v>
      </c>
      <c r="B73" s="39" t="s">
        <v>249</v>
      </c>
      <c r="C73" s="88"/>
      <c r="D73" s="86"/>
      <c r="E73" s="90"/>
      <c r="F73" s="61"/>
      <c r="G73" s="69"/>
      <c r="H73" s="160"/>
      <c r="I73" s="130"/>
      <c r="J73" s="130"/>
      <c r="K73" s="130"/>
      <c r="L73" s="130"/>
      <c r="M73" s="130"/>
      <c r="N73" s="130"/>
      <c r="O73" s="130"/>
      <c r="P73" s="130"/>
      <c r="Q73" s="130"/>
    </row>
    <row r="74" spans="1:17" s="12" customFormat="1" outlineLevel="1" x14ac:dyDescent="0.2">
      <c r="A74" s="14"/>
      <c r="B74" s="44"/>
      <c r="C74" s="491" t="s">
        <v>22</v>
      </c>
      <c r="D74" s="492"/>
      <c r="E74" s="493">
        <v>30</v>
      </c>
      <c r="F74" s="494"/>
      <c r="G74" s="494">
        <f>(E74*F74)</f>
        <v>0</v>
      </c>
      <c r="H74" s="160"/>
      <c r="I74" s="130"/>
      <c r="J74" s="130"/>
      <c r="K74" s="130"/>
      <c r="L74" s="130"/>
      <c r="M74" s="130"/>
      <c r="N74" s="130"/>
      <c r="O74" s="130"/>
      <c r="P74" s="130"/>
      <c r="Q74" s="130"/>
    </row>
    <row r="75" spans="1:17" s="12" customFormat="1" outlineLevel="1" x14ac:dyDescent="0.2">
      <c r="A75" s="14"/>
      <c r="B75" s="44"/>
      <c r="C75" s="15"/>
      <c r="D75" s="16"/>
      <c r="E75" s="60"/>
      <c r="F75" s="61"/>
      <c r="G75" s="61"/>
      <c r="H75" s="160"/>
      <c r="I75" s="130"/>
      <c r="J75" s="130"/>
      <c r="K75" s="130"/>
      <c r="L75" s="130"/>
      <c r="M75" s="130"/>
      <c r="N75" s="130"/>
      <c r="O75" s="130"/>
      <c r="P75" s="130"/>
      <c r="Q75" s="130"/>
    </row>
    <row r="76" spans="1:17" s="12" customFormat="1" ht="38.25" outlineLevel="1" x14ac:dyDescent="0.2">
      <c r="A76" s="14">
        <v>8</v>
      </c>
      <c r="B76" s="39" t="s">
        <v>115</v>
      </c>
      <c r="C76" s="88"/>
      <c r="D76" s="86"/>
      <c r="E76" s="90"/>
      <c r="F76" s="87"/>
      <c r="G76" s="69"/>
      <c r="H76" s="160"/>
      <c r="I76" s="130"/>
      <c r="J76" s="130"/>
      <c r="K76" s="130"/>
      <c r="L76" s="130"/>
      <c r="M76" s="130"/>
      <c r="N76" s="130"/>
      <c r="O76" s="130"/>
      <c r="P76" s="130"/>
      <c r="Q76" s="130"/>
    </row>
    <row r="77" spans="1:17" s="12" customFormat="1" ht="25.5" outlineLevel="1" x14ac:dyDescent="0.2">
      <c r="A77" s="14"/>
      <c r="B77" s="39" t="s">
        <v>322</v>
      </c>
      <c r="C77" s="88"/>
      <c r="D77" s="86"/>
      <c r="E77" s="90"/>
      <c r="F77" s="87"/>
      <c r="G77" s="69"/>
      <c r="H77" s="160"/>
      <c r="I77" s="130"/>
      <c r="J77" s="130"/>
      <c r="K77" s="130"/>
      <c r="L77" s="130"/>
      <c r="M77" s="130"/>
      <c r="N77" s="130"/>
      <c r="O77" s="130"/>
      <c r="P77" s="130"/>
      <c r="Q77" s="130"/>
    </row>
    <row r="78" spans="1:17" s="12" customFormat="1" outlineLevel="1" x14ac:dyDescent="0.2">
      <c r="A78" s="14"/>
      <c r="B78" s="44" t="s">
        <v>116</v>
      </c>
      <c r="C78" s="491" t="s">
        <v>30</v>
      </c>
      <c r="D78" s="492"/>
      <c r="E78" s="493">
        <v>3</v>
      </c>
      <c r="F78" s="494"/>
      <c r="G78" s="494">
        <f>(E78*F78)</f>
        <v>0</v>
      </c>
      <c r="H78" s="160"/>
      <c r="I78" s="130"/>
      <c r="J78" s="130"/>
      <c r="K78" s="130"/>
      <c r="L78" s="130"/>
      <c r="M78" s="130"/>
      <c r="N78" s="130"/>
      <c r="O78" s="130"/>
      <c r="P78" s="130"/>
      <c r="Q78" s="130"/>
    </row>
    <row r="79" spans="1:17" s="12" customFormat="1" outlineLevel="1" x14ac:dyDescent="0.2">
      <c r="A79" s="14"/>
      <c r="B79" s="44"/>
      <c r="C79" s="15"/>
      <c r="D79" s="16"/>
      <c r="E79" s="60"/>
      <c r="F79" s="61"/>
      <c r="G79" s="61"/>
      <c r="H79" s="160"/>
      <c r="I79" s="130"/>
      <c r="J79" s="130"/>
      <c r="K79" s="130"/>
      <c r="L79" s="130"/>
      <c r="M79" s="130"/>
      <c r="N79" s="130"/>
      <c r="O79" s="130"/>
      <c r="P79" s="130"/>
      <c r="Q79" s="130"/>
    </row>
    <row r="80" spans="1:17" s="12" customFormat="1" ht="63.75" outlineLevel="1" x14ac:dyDescent="0.2">
      <c r="A80" s="14">
        <v>9</v>
      </c>
      <c r="B80" s="44" t="s">
        <v>388</v>
      </c>
      <c r="C80" s="15"/>
      <c r="D80" s="16"/>
      <c r="E80" s="60"/>
      <c r="F80" s="61"/>
      <c r="G80" s="61"/>
      <c r="H80" s="160"/>
      <c r="I80" s="130"/>
      <c r="J80" s="130"/>
      <c r="K80" s="130"/>
      <c r="L80" s="130"/>
      <c r="M80" s="130"/>
      <c r="N80" s="130"/>
      <c r="O80" s="130"/>
      <c r="P80" s="130"/>
      <c r="Q80" s="130"/>
    </row>
    <row r="81" spans="1:17" s="12" customFormat="1" outlineLevel="1" x14ac:dyDescent="0.2">
      <c r="A81" s="14"/>
      <c r="B81" s="44"/>
      <c r="C81" s="491" t="s">
        <v>13</v>
      </c>
      <c r="D81" s="492"/>
      <c r="E81" s="493">
        <v>77</v>
      </c>
      <c r="F81" s="494"/>
      <c r="G81" s="494">
        <f>(E81*F81)</f>
        <v>0</v>
      </c>
      <c r="H81" s="160"/>
      <c r="I81" s="130"/>
      <c r="J81" s="130"/>
      <c r="K81" s="130"/>
      <c r="L81" s="130"/>
      <c r="M81" s="130"/>
      <c r="N81" s="130"/>
      <c r="O81" s="130"/>
      <c r="P81" s="130"/>
      <c r="Q81" s="130"/>
    </row>
    <row r="82" spans="1:17" s="5" customFormat="1" outlineLevel="1" x14ac:dyDescent="0.2">
      <c r="A82" s="15"/>
      <c r="B82" s="92"/>
      <c r="C82" s="88"/>
      <c r="D82" s="86"/>
      <c r="E82" s="90"/>
      <c r="F82" s="87"/>
      <c r="G82" s="69"/>
      <c r="H82" s="159"/>
      <c r="I82" s="130"/>
      <c r="J82" s="130"/>
      <c r="K82" s="130"/>
      <c r="L82" s="130"/>
      <c r="M82" s="130"/>
      <c r="N82" s="130"/>
      <c r="O82" s="130"/>
      <c r="P82" s="130"/>
      <c r="Q82" s="130"/>
    </row>
    <row r="83" spans="1:17" s="5" customFormat="1" ht="51" outlineLevel="1" x14ac:dyDescent="0.2">
      <c r="A83" s="14">
        <v>10</v>
      </c>
      <c r="B83" s="47" t="s">
        <v>122</v>
      </c>
      <c r="C83" s="88"/>
      <c r="D83" s="86"/>
      <c r="E83" s="90"/>
      <c r="F83" s="87"/>
      <c r="G83" s="69"/>
      <c r="H83" s="159"/>
      <c r="I83" s="130"/>
      <c r="J83" s="130"/>
      <c r="K83" s="130"/>
      <c r="L83" s="130"/>
      <c r="M83" s="130"/>
      <c r="N83" s="130"/>
      <c r="O83" s="130"/>
      <c r="P83" s="130"/>
      <c r="Q83" s="130"/>
    </row>
    <row r="84" spans="1:17" s="123" customFormat="1" outlineLevel="1" x14ac:dyDescent="0.2">
      <c r="A84" s="15"/>
      <c r="B84" s="46"/>
      <c r="C84" s="491" t="s">
        <v>22</v>
      </c>
      <c r="D84" s="492"/>
      <c r="E84" s="493">
        <v>40</v>
      </c>
      <c r="F84" s="494"/>
      <c r="G84" s="494">
        <f>(E84*F84)</f>
        <v>0</v>
      </c>
      <c r="H84" s="159"/>
      <c r="I84" s="130"/>
      <c r="J84" s="130"/>
      <c r="K84" s="130"/>
      <c r="L84" s="130"/>
      <c r="M84" s="130"/>
      <c r="N84" s="130"/>
      <c r="O84" s="130"/>
      <c r="P84" s="130"/>
      <c r="Q84" s="130"/>
    </row>
    <row r="85" spans="1:17" s="5" customFormat="1" outlineLevel="1" x14ac:dyDescent="0.2">
      <c r="A85" s="14"/>
      <c r="B85" s="93"/>
      <c r="C85" s="88"/>
      <c r="D85" s="86"/>
      <c r="E85" s="90"/>
      <c r="F85" s="87"/>
      <c r="G85" s="69"/>
      <c r="H85" s="159"/>
      <c r="I85" s="130"/>
      <c r="J85" s="130"/>
      <c r="K85" s="130"/>
      <c r="L85" s="130"/>
      <c r="M85" s="130"/>
      <c r="N85" s="130"/>
      <c r="O85" s="130"/>
      <c r="P85" s="130"/>
      <c r="Q85" s="130"/>
    </row>
    <row r="86" spans="1:17" s="123" customFormat="1" ht="51" outlineLevel="1" x14ac:dyDescent="0.2">
      <c r="A86" s="14">
        <v>11</v>
      </c>
      <c r="B86" s="47" t="s">
        <v>126</v>
      </c>
      <c r="C86" s="15"/>
      <c r="D86" s="16"/>
      <c r="E86" s="60"/>
      <c r="F86" s="61"/>
      <c r="G86" s="69"/>
      <c r="H86" s="159"/>
      <c r="I86" s="130"/>
      <c r="J86" s="130"/>
      <c r="K86" s="130"/>
      <c r="L86" s="130"/>
      <c r="M86" s="130"/>
      <c r="N86" s="130"/>
      <c r="O86" s="130"/>
      <c r="P86" s="130"/>
      <c r="Q86" s="130"/>
    </row>
    <row r="87" spans="1:17" s="123" customFormat="1" ht="38.25" outlineLevel="1" x14ac:dyDescent="0.2">
      <c r="A87" s="14"/>
      <c r="B87" s="47" t="s">
        <v>73</v>
      </c>
      <c r="C87" s="15"/>
      <c r="D87" s="16"/>
      <c r="E87" s="60"/>
      <c r="F87" s="61"/>
      <c r="G87" s="69"/>
      <c r="H87" s="159"/>
      <c r="I87" s="130"/>
      <c r="J87" s="130"/>
      <c r="K87" s="130"/>
      <c r="L87" s="130"/>
      <c r="M87" s="130"/>
      <c r="N87" s="130"/>
      <c r="O87" s="130"/>
      <c r="P87" s="130"/>
      <c r="Q87" s="130"/>
    </row>
    <row r="88" spans="1:17" s="123" customFormat="1" ht="38.25" outlineLevel="1" x14ac:dyDescent="0.2">
      <c r="A88" s="14"/>
      <c r="B88" s="47" t="s">
        <v>123</v>
      </c>
      <c r="C88" s="15"/>
      <c r="D88" s="16"/>
      <c r="E88" s="60"/>
      <c r="F88" s="61"/>
      <c r="G88" s="69"/>
      <c r="H88" s="159"/>
      <c r="I88" s="130"/>
      <c r="J88" s="130"/>
      <c r="K88" s="130"/>
      <c r="L88" s="130"/>
      <c r="M88" s="130"/>
      <c r="N88" s="130"/>
      <c r="O88" s="130"/>
      <c r="P88" s="130"/>
      <c r="Q88" s="130"/>
    </row>
    <row r="89" spans="1:17" s="123" customFormat="1" ht="38.25" outlineLevel="1" x14ac:dyDescent="0.2">
      <c r="A89" s="14"/>
      <c r="B89" s="47" t="s">
        <v>124</v>
      </c>
      <c r="C89" s="15"/>
      <c r="D89" s="16"/>
      <c r="E89" s="60"/>
      <c r="F89" s="61"/>
      <c r="G89" s="69"/>
      <c r="H89" s="159"/>
      <c r="I89" s="130"/>
      <c r="J89" s="130"/>
      <c r="K89" s="130"/>
      <c r="L89" s="130"/>
      <c r="M89" s="130"/>
      <c r="N89" s="130"/>
      <c r="O89" s="130"/>
      <c r="P89" s="130"/>
      <c r="Q89" s="130"/>
    </row>
    <row r="90" spans="1:17" s="123" customFormat="1" ht="25.5" outlineLevel="1" x14ac:dyDescent="0.2">
      <c r="A90" s="14"/>
      <c r="B90" s="47" t="s">
        <v>125</v>
      </c>
      <c r="C90" s="15"/>
      <c r="D90" s="16"/>
      <c r="E90" s="60"/>
      <c r="F90" s="61"/>
      <c r="G90" s="69"/>
      <c r="H90" s="159"/>
      <c r="I90" s="130"/>
      <c r="J90" s="130"/>
      <c r="K90" s="130"/>
      <c r="L90" s="130"/>
      <c r="M90" s="130"/>
      <c r="N90" s="130"/>
      <c r="O90" s="130"/>
      <c r="P90" s="130"/>
      <c r="Q90" s="130"/>
    </row>
    <row r="91" spans="1:17" s="123" customFormat="1" ht="38.25" outlineLevel="1" x14ac:dyDescent="0.2">
      <c r="A91" s="14"/>
      <c r="B91" s="47" t="s">
        <v>72</v>
      </c>
      <c r="C91" s="15"/>
      <c r="D91" s="16"/>
      <c r="E91" s="60"/>
      <c r="F91" s="61"/>
      <c r="G91" s="69"/>
      <c r="H91" s="159"/>
      <c r="I91" s="130"/>
      <c r="J91" s="130"/>
      <c r="K91" s="130"/>
      <c r="L91" s="130"/>
      <c r="M91" s="130"/>
      <c r="N91" s="130"/>
      <c r="O91" s="130"/>
      <c r="P91" s="130"/>
      <c r="Q91" s="130"/>
    </row>
    <row r="92" spans="1:17" s="5" customFormat="1" outlineLevel="1" x14ac:dyDescent="0.2">
      <c r="A92" s="14"/>
      <c r="B92" s="52"/>
      <c r="C92" s="88"/>
      <c r="D92" s="86"/>
      <c r="E92" s="90"/>
      <c r="F92" s="87"/>
      <c r="G92" s="69"/>
      <c r="H92" s="159"/>
      <c r="I92" s="130"/>
      <c r="J92" s="130"/>
      <c r="K92" s="130"/>
      <c r="L92" s="130"/>
      <c r="M92" s="130"/>
      <c r="N92" s="130"/>
      <c r="O92" s="130"/>
      <c r="P92" s="130"/>
      <c r="Q92" s="130"/>
    </row>
    <row r="93" spans="1:17" s="123" customFormat="1" outlineLevel="1" x14ac:dyDescent="0.2">
      <c r="A93" s="14"/>
      <c r="B93" s="45" t="s">
        <v>136</v>
      </c>
      <c r="C93" s="491" t="s">
        <v>22</v>
      </c>
      <c r="D93" s="492"/>
      <c r="E93" s="493">
        <v>20</v>
      </c>
      <c r="F93" s="494"/>
      <c r="G93" s="494">
        <f>(E93*F93)</f>
        <v>0</v>
      </c>
      <c r="H93" s="159"/>
      <c r="I93" s="130"/>
      <c r="J93" s="130"/>
      <c r="K93" s="130"/>
      <c r="L93" s="130"/>
      <c r="M93" s="130"/>
      <c r="N93" s="130"/>
      <c r="O93" s="130"/>
      <c r="P93" s="130"/>
      <c r="Q93" s="130"/>
    </row>
    <row r="94" spans="1:17" s="123" customFormat="1" outlineLevel="1" x14ac:dyDescent="0.2">
      <c r="A94" s="14"/>
      <c r="B94" s="45"/>
      <c r="C94" s="15"/>
      <c r="D94" s="16"/>
      <c r="E94" s="60"/>
      <c r="F94" s="61"/>
      <c r="G94" s="61"/>
      <c r="H94" s="159"/>
      <c r="I94" s="130"/>
      <c r="J94" s="130"/>
      <c r="K94" s="130"/>
      <c r="L94" s="130"/>
      <c r="M94" s="130"/>
      <c r="N94" s="130"/>
      <c r="O94" s="130"/>
      <c r="P94" s="130"/>
      <c r="Q94" s="130"/>
    </row>
    <row r="95" spans="1:17" s="123" customFormat="1" ht="63.75" outlineLevel="1" x14ac:dyDescent="0.2">
      <c r="A95" s="14">
        <v>12</v>
      </c>
      <c r="B95" s="47" t="s">
        <v>129</v>
      </c>
      <c r="C95" s="15"/>
      <c r="D95" s="16"/>
      <c r="E95" s="60"/>
      <c r="F95" s="61"/>
      <c r="G95" s="69"/>
      <c r="H95" s="159"/>
      <c r="I95" s="130"/>
      <c r="J95" s="130"/>
      <c r="K95" s="130"/>
      <c r="L95" s="130"/>
      <c r="M95" s="130"/>
      <c r="N95" s="130"/>
      <c r="O95" s="130"/>
      <c r="P95" s="130"/>
      <c r="Q95" s="130"/>
    </row>
    <row r="96" spans="1:17" s="123" customFormat="1" ht="25.5" outlineLevel="1" x14ac:dyDescent="0.2">
      <c r="A96" s="14"/>
      <c r="B96" s="47" t="s">
        <v>168</v>
      </c>
      <c r="C96" s="15"/>
      <c r="D96" s="16"/>
      <c r="E96" s="60"/>
      <c r="F96" s="61"/>
      <c r="G96" s="69"/>
      <c r="H96" s="159"/>
      <c r="I96" s="130"/>
      <c r="J96" s="130"/>
      <c r="K96" s="130"/>
      <c r="L96" s="130"/>
      <c r="M96" s="130"/>
      <c r="N96" s="130"/>
      <c r="O96" s="130"/>
      <c r="P96" s="130"/>
      <c r="Q96" s="130"/>
    </row>
    <row r="97" spans="1:17" s="123" customFormat="1" ht="38.25" outlineLevel="1" x14ac:dyDescent="0.2">
      <c r="A97" s="14"/>
      <c r="B97" s="47" t="s">
        <v>127</v>
      </c>
      <c r="C97" s="15"/>
      <c r="D97" s="16"/>
      <c r="E97" s="60"/>
      <c r="F97" s="61"/>
      <c r="G97" s="69"/>
      <c r="H97" s="159"/>
      <c r="I97" s="130"/>
      <c r="J97" s="130"/>
      <c r="K97" s="130"/>
      <c r="L97" s="130"/>
      <c r="M97" s="130"/>
      <c r="N97" s="130"/>
      <c r="O97" s="130"/>
      <c r="P97" s="130"/>
      <c r="Q97" s="130"/>
    </row>
    <row r="98" spans="1:17" s="123" customFormat="1" ht="51" outlineLevel="1" x14ac:dyDescent="0.2">
      <c r="A98" s="14"/>
      <c r="B98" s="47" t="s">
        <v>130</v>
      </c>
      <c r="C98" s="15"/>
      <c r="D98" s="16"/>
      <c r="E98" s="60"/>
      <c r="F98" s="61"/>
      <c r="G98" s="69"/>
      <c r="H98" s="159"/>
      <c r="I98" s="130"/>
      <c r="J98" s="130"/>
      <c r="K98" s="130"/>
      <c r="L98" s="130"/>
      <c r="M98" s="130"/>
      <c r="N98" s="130"/>
      <c r="O98" s="130"/>
      <c r="P98" s="130"/>
      <c r="Q98" s="130"/>
    </row>
    <row r="99" spans="1:17" s="123" customFormat="1" ht="38.25" outlineLevel="1" x14ac:dyDescent="0.2">
      <c r="A99" s="14"/>
      <c r="B99" s="47" t="s">
        <v>124</v>
      </c>
      <c r="C99" s="15"/>
      <c r="D99" s="16"/>
      <c r="E99" s="60"/>
      <c r="F99" s="61"/>
      <c r="G99" s="69"/>
      <c r="H99" s="159"/>
      <c r="I99" s="130"/>
      <c r="J99" s="130"/>
      <c r="K99" s="130"/>
      <c r="L99" s="130"/>
      <c r="M99" s="130"/>
      <c r="N99" s="130"/>
      <c r="O99" s="130"/>
      <c r="P99" s="130"/>
      <c r="Q99" s="130"/>
    </row>
    <row r="100" spans="1:17" s="123" customFormat="1" ht="25.5" outlineLevel="1" x14ac:dyDescent="0.2">
      <c r="A100" s="14"/>
      <c r="B100" s="47" t="s">
        <v>125</v>
      </c>
      <c r="C100" s="15"/>
      <c r="D100" s="16"/>
      <c r="E100" s="60"/>
      <c r="F100" s="61"/>
      <c r="G100" s="69"/>
      <c r="H100" s="159"/>
      <c r="I100" s="130"/>
      <c r="J100" s="130"/>
      <c r="K100" s="130"/>
      <c r="L100" s="130"/>
      <c r="M100" s="130"/>
      <c r="N100" s="130"/>
      <c r="O100" s="130"/>
      <c r="P100" s="130"/>
      <c r="Q100" s="130"/>
    </row>
    <row r="101" spans="1:17" s="123" customFormat="1" ht="38.25" outlineLevel="1" x14ac:dyDescent="0.2">
      <c r="A101" s="14"/>
      <c r="B101" s="47" t="s">
        <v>72</v>
      </c>
      <c r="C101" s="15"/>
      <c r="D101" s="16"/>
      <c r="E101" s="60"/>
      <c r="F101" s="61"/>
      <c r="G101" s="69"/>
      <c r="H101" s="159"/>
      <c r="I101" s="130"/>
      <c r="J101" s="130"/>
      <c r="K101" s="130"/>
      <c r="L101" s="130"/>
      <c r="M101" s="130"/>
      <c r="N101" s="130"/>
      <c r="O101" s="130"/>
      <c r="P101" s="130"/>
      <c r="Q101" s="130"/>
    </row>
    <row r="102" spans="1:17" s="123" customFormat="1" outlineLevel="1" x14ac:dyDescent="0.2">
      <c r="A102" s="14"/>
      <c r="B102" s="52"/>
      <c r="C102" s="88"/>
      <c r="D102" s="86"/>
      <c r="E102" s="90"/>
      <c r="F102" s="87"/>
      <c r="G102" s="69"/>
      <c r="H102" s="159"/>
      <c r="I102" s="130"/>
      <c r="J102" s="130"/>
      <c r="K102" s="130"/>
      <c r="L102" s="130"/>
      <c r="M102" s="130"/>
      <c r="N102" s="130"/>
      <c r="O102" s="130"/>
      <c r="P102" s="130"/>
      <c r="Q102" s="130"/>
    </row>
    <row r="103" spans="1:17" s="123" customFormat="1" outlineLevel="1" x14ac:dyDescent="0.2">
      <c r="A103" s="14"/>
      <c r="B103" s="45" t="s">
        <v>135</v>
      </c>
      <c r="C103" s="491" t="s">
        <v>22</v>
      </c>
      <c r="D103" s="492"/>
      <c r="E103" s="493">
        <v>797</v>
      </c>
      <c r="F103" s="494"/>
      <c r="G103" s="494">
        <f>(E103*F103)</f>
        <v>0</v>
      </c>
      <c r="H103" s="159"/>
      <c r="I103" s="130"/>
      <c r="J103" s="130"/>
      <c r="K103" s="130"/>
      <c r="L103" s="130"/>
      <c r="M103" s="130"/>
      <c r="N103" s="130"/>
      <c r="O103" s="130"/>
      <c r="P103" s="130"/>
      <c r="Q103" s="130"/>
    </row>
    <row r="104" spans="1:17" s="123" customFormat="1" outlineLevel="1" x14ac:dyDescent="0.2">
      <c r="A104" s="14"/>
      <c r="B104" s="45" t="s">
        <v>128</v>
      </c>
      <c r="C104" s="491" t="s">
        <v>13</v>
      </c>
      <c r="D104" s="492"/>
      <c r="E104" s="493">
        <v>56.3</v>
      </c>
      <c r="F104" s="494"/>
      <c r="G104" s="494">
        <f>(E104*F104)</f>
        <v>0</v>
      </c>
      <c r="H104" s="159"/>
      <c r="I104" s="130"/>
      <c r="J104" s="130"/>
      <c r="K104" s="130"/>
      <c r="L104" s="130"/>
      <c r="M104" s="130"/>
      <c r="N104" s="130"/>
      <c r="O104" s="130"/>
      <c r="P104" s="130"/>
      <c r="Q104" s="130"/>
    </row>
    <row r="105" spans="1:17" s="123" customFormat="1" outlineLevel="1" x14ac:dyDescent="0.2">
      <c r="A105" s="14"/>
      <c r="B105" s="45"/>
      <c r="C105" s="15"/>
      <c r="D105" s="16"/>
      <c r="E105" s="60"/>
      <c r="F105" s="61"/>
      <c r="G105" s="61"/>
      <c r="H105" s="159"/>
      <c r="I105" s="130"/>
      <c r="J105" s="130"/>
      <c r="K105" s="130"/>
      <c r="L105" s="130"/>
      <c r="M105" s="130"/>
      <c r="N105" s="130"/>
      <c r="O105" s="130"/>
      <c r="P105" s="130"/>
      <c r="Q105" s="130"/>
    </row>
    <row r="106" spans="1:17" s="123" customFormat="1" ht="76.5" outlineLevel="1" x14ac:dyDescent="0.2">
      <c r="A106" s="14">
        <v>13</v>
      </c>
      <c r="B106" s="47" t="s">
        <v>138</v>
      </c>
      <c r="C106" s="15"/>
      <c r="D106" s="16"/>
      <c r="E106" s="60"/>
      <c r="F106" s="61"/>
      <c r="G106" s="69"/>
      <c r="H106" s="159"/>
      <c r="I106" s="130"/>
      <c r="J106" s="130"/>
      <c r="K106" s="130"/>
      <c r="L106" s="130"/>
      <c r="M106" s="130"/>
      <c r="N106" s="130"/>
      <c r="O106" s="130"/>
      <c r="P106" s="130"/>
      <c r="Q106" s="130"/>
    </row>
    <row r="107" spans="1:17" s="123" customFormat="1" ht="25.5" outlineLevel="1" x14ac:dyDescent="0.2">
      <c r="A107" s="14"/>
      <c r="B107" s="47" t="s">
        <v>168</v>
      </c>
      <c r="C107" s="15"/>
      <c r="D107" s="16"/>
      <c r="E107" s="60"/>
      <c r="F107" s="61"/>
      <c r="G107" s="69"/>
      <c r="H107" s="159"/>
      <c r="I107" s="130"/>
      <c r="J107" s="130"/>
      <c r="K107" s="130"/>
      <c r="L107" s="130"/>
      <c r="M107" s="130"/>
      <c r="N107" s="130"/>
      <c r="O107" s="130"/>
      <c r="P107" s="130"/>
      <c r="Q107" s="130"/>
    </row>
    <row r="108" spans="1:17" s="123" customFormat="1" outlineLevel="1" x14ac:dyDescent="0.2">
      <c r="A108" s="14"/>
      <c r="B108" s="47" t="s">
        <v>137</v>
      </c>
      <c r="C108" s="15"/>
      <c r="D108" s="16"/>
      <c r="E108" s="60"/>
      <c r="F108" s="61"/>
      <c r="G108" s="69"/>
      <c r="H108" s="159"/>
      <c r="I108" s="130"/>
      <c r="J108" s="130"/>
      <c r="K108" s="130"/>
      <c r="L108" s="130"/>
      <c r="M108" s="130"/>
      <c r="N108" s="130"/>
      <c r="O108" s="130"/>
      <c r="P108" s="130"/>
      <c r="Q108" s="130"/>
    </row>
    <row r="109" spans="1:17" s="123" customFormat="1" outlineLevel="1" x14ac:dyDescent="0.2">
      <c r="A109" s="14"/>
      <c r="B109" s="45" t="s">
        <v>134</v>
      </c>
      <c r="C109" s="491" t="s">
        <v>22</v>
      </c>
      <c r="D109" s="492"/>
      <c r="E109" s="493">
        <v>196.6</v>
      </c>
      <c r="F109" s="494"/>
      <c r="G109" s="494">
        <f>(E109*F109)</f>
        <v>0</v>
      </c>
      <c r="H109" s="159"/>
      <c r="I109" s="130"/>
      <c r="J109" s="130"/>
      <c r="K109" s="130"/>
      <c r="L109" s="130"/>
      <c r="M109" s="130"/>
      <c r="N109" s="130"/>
      <c r="O109" s="130"/>
      <c r="P109" s="130"/>
      <c r="Q109" s="130"/>
    </row>
    <row r="110" spans="1:17" s="123" customFormat="1" outlineLevel="1" x14ac:dyDescent="0.2">
      <c r="A110" s="14"/>
      <c r="B110" s="45"/>
      <c r="C110" s="15"/>
      <c r="D110" s="16"/>
      <c r="E110" s="60"/>
      <c r="F110" s="61"/>
      <c r="G110" s="61"/>
      <c r="H110" s="159"/>
      <c r="I110" s="130"/>
      <c r="J110" s="130"/>
      <c r="K110" s="130"/>
      <c r="L110" s="130"/>
      <c r="M110" s="130"/>
      <c r="N110" s="130"/>
      <c r="O110" s="130"/>
      <c r="P110" s="130"/>
      <c r="Q110" s="130"/>
    </row>
    <row r="111" spans="1:17" s="123" customFormat="1" outlineLevel="1" x14ac:dyDescent="0.2">
      <c r="A111" s="14"/>
      <c r="B111" s="45"/>
      <c r="C111" s="15"/>
      <c r="D111" s="16"/>
      <c r="E111" s="60"/>
      <c r="F111" s="61"/>
      <c r="G111" s="61"/>
      <c r="H111" s="159"/>
      <c r="I111" s="130"/>
      <c r="J111" s="130"/>
      <c r="K111" s="130"/>
      <c r="L111" s="130"/>
      <c r="M111" s="130"/>
      <c r="N111" s="130"/>
      <c r="O111" s="130"/>
      <c r="P111" s="130"/>
      <c r="Q111" s="130"/>
    </row>
    <row r="112" spans="1:17" s="123" customFormat="1" ht="38.25" outlineLevel="1" x14ac:dyDescent="0.2">
      <c r="A112" s="14">
        <v>14</v>
      </c>
      <c r="B112" s="45" t="s">
        <v>131</v>
      </c>
      <c r="C112" s="15"/>
      <c r="D112" s="16"/>
      <c r="E112" s="60"/>
      <c r="F112" s="61"/>
      <c r="G112" s="61"/>
      <c r="H112" s="159"/>
      <c r="I112" s="130"/>
      <c r="J112" s="130"/>
      <c r="K112" s="130"/>
      <c r="L112" s="130"/>
      <c r="M112" s="130"/>
      <c r="N112" s="130"/>
      <c r="O112" s="130"/>
      <c r="P112" s="130"/>
      <c r="Q112" s="130"/>
    </row>
    <row r="113" spans="1:17" s="123" customFormat="1" outlineLevel="1" x14ac:dyDescent="0.2">
      <c r="A113" s="14"/>
      <c r="B113" s="45" t="s">
        <v>132</v>
      </c>
      <c r="C113" s="491" t="s">
        <v>13</v>
      </c>
      <c r="D113" s="492"/>
      <c r="E113" s="493">
        <v>112.5</v>
      </c>
      <c r="F113" s="494"/>
      <c r="G113" s="494">
        <f>(E113*F113)</f>
        <v>0</v>
      </c>
      <c r="H113" s="159"/>
      <c r="I113" s="130"/>
      <c r="J113" s="130"/>
      <c r="K113" s="130"/>
      <c r="L113" s="130"/>
      <c r="M113" s="130"/>
      <c r="N113" s="130"/>
      <c r="O113" s="130"/>
      <c r="P113" s="130"/>
      <c r="Q113" s="130"/>
    </row>
    <row r="114" spans="1:17" s="123" customFormat="1" outlineLevel="1" x14ac:dyDescent="0.2">
      <c r="A114" s="14"/>
      <c r="B114" s="45" t="s">
        <v>133</v>
      </c>
      <c r="C114" s="491" t="s">
        <v>13</v>
      </c>
      <c r="D114" s="492"/>
      <c r="E114" s="493">
        <v>34.200000000000003</v>
      </c>
      <c r="F114" s="494"/>
      <c r="G114" s="494">
        <f>(E114*F114)</f>
        <v>0</v>
      </c>
      <c r="H114" s="159"/>
      <c r="I114" s="130"/>
      <c r="J114" s="130"/>
      <c r="K114" s="130"/>
      <c r="L114" s="130"/>
      <c r="M114" s="130"/>
      <c r="N114" s="130"/>
      <c r="O114" s="130"/>
      <c r="P114" s="130"/>
      <c r="Q114" s="130"/>
    </row>
    <row r="115" spans="1:17" s="123" customFormat="1" outlineLevel="1" x14ac:dyDescent="0.2">
      <c r="A115" s="14"/>
      <c r="B115" s="45"/>
      <c r="C115" s="15"/>
      <c r="D115" s="16"/>
      <c r="E115" s="60"/>
      <c r="F115" s="61"/>
      <c r="G115" s="61"/>
      <c r="H115" s="159"/>
      <c r="I115" s="130"/>
      <c r="J115" s="130"/>
      <c r="K115" s="130"/>
      <c r="L115" s="130"/>
      <c r="M115" s="130"/>
      <c r="N115" s="130"/>
      <c r="O115" s="130"/>
      <c r="P115" s="130"/>
      <c r="Q115" s="130"/>
    </row>
    <row r="116" spans="1:17" s="123" customFormat="1" ht="51" outlineLevel="1" x14ac:dyDescent="0.2">
      <c r="A116" s="14">
        <v>15</v>
      </c>
      <c r="B116" s="45" t="s">
        <v>140</v>
      </c>
      <c r="C116" s="15"/>
      <c r="D116" s="16"/>
      <c r="E116" s="60"/>
      <c r="F116" s="61"/>
      <c r="G116" s="61"/>
      <c r="H116" s="159"/>
      <c r="I116" s="130"/>
      <c r="J116" s="130"/>
      <c r="K116" s="130"/>
      <c r="L116" s="130"/>
      <c r="M116" s="130"/>
      <c r="N116" s="130"/>
      <c r="O116" s="130"/>
      <c r="P116" s="130"/>
      <c r="Q116" s="130"/>
    </row>
    <row r="117" spans="1:17" s="123" customFormat="1" ht="25.5" outlineLevel="1" x14ac:dyDescent="0.2">
      <c r="A117" s="14"/>
      <c r="B117" s="45" t="s">
        <v>139</v>
      </c>
      <c r="C117" s="15"/>
      <c r="D117" s="16"/>
      <c r="E117" s="60"/>
      <c r="F117" s="61"/>
      <c r="G117" s="61"/>
      <c r="H117" s="159"/>
      <c r="I117" s="130"/>
      <c r="J117" s="130"/>
      <c r="K117" s="130"/>
      <c r="L117" s="130"/>
      <c r="M117" s="130"/>
      <c r="N117" s="130"/>
      <c r="O117" s="130"/>
      <c r="P117" s="130"/>
      <c r="Q117" s="130"/>
    </row>
    <row r="118" spans="1:17" s="123" customFormat="1" outlineLevel="1" x14ac:dyDescent="0.2">
      <c r="A118" s="14"/>
      <c r="B118" s="45" t="s">
        <v>141</v>
      </c>
      <c r="C118" s="491" t="s">
        <v>13</v>
      </c>
      <c r="D118" s="492"/>
      <c r="E118" s="493">
        <v>68.3</v>
      </c>
      <c r="F118" s="494"/>
      <c r="G118" s="494">
        <f>(E118*F118)</f>
        <v>0</v>
      </c>
      <c r="H118" s="159"/>
      <c r="I118" s="130"/>
      <c r="J118" s="130"/>
      <c r="K118" s="130"/>
      <c r="L118" s="130"/>
      <c r="M118" s="130"/>
      <c r="N118" s="130"/>
      <c r="O118" s="130"/>
      <c r="P118" s="130"/>
      <c r="Q118" s="130"/>
    </row>
    <row r="119" spans="1:17" s="123" customFormat="1" outlineLevel="1" x14ac:dyDescent="0.2">
      <c r="A119" s="14"/>
      <c r="B119" s="45" t="s">
        <v>142</v>
      </c>
      <c r="C119" s="491" t="s">
        <v>13</v>
      </c>
      <c r="D119" s="492"/>
      <c r="E119" s="493">
        <v>18.7</v>
      </c>
      <c r="F119" s="494"/>
      <c r="G119" s="494">
        <f>(E119*F119)</f>
        <v>0</v>
      </c>
      <c r="H119" s="159"/>
      <c r="I119" s="130"/>
      <c r="J119" s="130"/>
      <c r="K119" s="130"/>
      <c r="L119" s="130"/>
      <c r="M119" s="130"/>
      <c r="N119" s="130"/>
      <c r="O119" s="130"/>
      <c r="P119" s="130"/>
      <c r="Q119" s="130"/>
    </row>
    <row r="120" spans="1:17" s="123" customFormat="1" outlineLevel="1" x14ac:dyDescent="0.2">
      <c r="A120" s="14"/>
      <c r="B120" s="45"/>
      <c r="C120" s="15"/>
      <c r="D120" s="16"/>
      <c r="E120" s="60"/>
      <c r="F120" s="61"/>
      <c r="G120" s="61"/>
      <c r="H120" s="159"/>
      <c r="I120" s="130"/>
      <c r="J120" s="130"/>
      <c r="K120" s="130"/>
      <c r="L120" s="130"/>
      <c r="M120" s="130"/>
      <c r="N120" s="130"/>
      <c r="O120" s="130"/>
      <c r="P120" s="130"/>
      <c r="Q120" s="130"/>
    </row>
    <row r="121" spans="1:17" s="123" customFormat="1" ht="51" outlineLevel="1" x14ac:dyDescent="0.2">
      <c r="A121" s="14">
        <v>16</v>
      </c>
      <c r="B121" s="45" t="s">
        <v>146</v>
      </c>
      <c r="C121" s="15"/>
      <c r="D121" s="16"/>
      <c r="E121" s="60"/>
      <c r="F121" s="61"/>
      <c r="G121" s="61"/>
      <c r="H121" s="159"/>
      <c r="I121" s="130"/>
      <c r="J121" s="130"/>
      <c r="K121" s="130"/>
      <c r="L121" s="130"/>
      <c r="M121" s="130"/>
      <c r="N121" s="130"/>
      <c r="O121" s="130"/>
      <c r="P121" s="130"/>
      <c r="Q121" s="130"/>
    </row>
    <row r="122" spans="1:17" s="123" customFormat="1" ht="51" outlineLevel="1" x14ac:dyDescent="0.2">
      <c r="A122" s="14"/>
      <c r="B122" s="45" t="s">
        <v>145</v>
      </c>
      <c r="C122" s="15"/>
      <c r="D122" s="16"/>
      <c r="E122" s="60"/>
      <c r="F122" s="61"/>
      <c r="G122" s="61"/>
      <c r="H122" s="159"/>
      <c r="I122" s="130"/>
      <c r="J122" s="130"/>
      <c r="K122" s="130"/>
      <c r="L122" s="130"/>
      <c r="M122" s="130"/>
      <c r="N122" s="130"/>
      <c r="O122" s="130"/>
      <c r="P122" s="130"/>
      <c r="Q122" s="130"/>
    </row>
    <row r="123" spans="1:17" s="123" customFormat="1" outlineLevel="1" x14ac:dyDescent="0.2">
      <c r="A123" s="14"/>
      <c r="B123" s="45" t="s">
        <v>144</v>
      </c>
      <c r="C123" s="491" t="s">
        <v>143</v>
      </c>
      <c r="D123" s="492"/>
      <c r="E123" s="493">
        <v>1</v>
      </c>
      <c r="F123" s="494"/>
      <c r="G123" s="494">
        <f>(E123*F123)</f>
        <v>0</v>
      </c>
      <c r="H123" s="159"/>
      <c r="I123" s="130"/>
      <c r="J123" s="130"/>
      <c r="K123" s="130"/>
      <c r="L123" s="130"/>
      <c r="M123" s="130"/>
      <c r="N123" s="130"/>
      <c r="O123" s="130"/>
      <c r="P123" s="130"/>
      <c r="Q123" s="130"/>
    </row>
    <row r="124" spans="1:17" s="5" customFormat="1" outlineLevel="1" x14ac:dyDescent="0.2">
      <c r="A124" s="14"/>
      <c r="B124" s="93"/>
      <c r="C124" s="88"/>
      <c r="D124" s="86"/>
      <c r="E124" s="90"/>
      <c r="F124" s="87"/>
      <c r="G124" s="69"/>
      <c r="H124" s="159"/>
      <c r="I124" s="130"/>
      <c r="J124" s="130"/>
      <c r="K124" s="130"/>
      <c r="L124" s="130"/>
      <c r="M124" s="130"/>
      <c r="N124" s="130"/>
      <c r="O124" s="130"/>
      <c r="P124" s="130"/>
      <c r="Q124" s="130"/>
    </row>
    <row r="125" spans="1:17" s="123" customFormat="1" ht="63.75" outlineLevel="1" x14ac:dyDescent="0.2">
      <c r="A125" s="14">
        <v>17</v>
      </c>
      <c r="B125" s="47" t="s">
        <v>378</v>
      </c>
      <c r="C125" s="15"/>
      <c r="D125" s="16"/>
      <c r="E125" s="60"/>
      <c r="F125" s="61"/>
      <c r="G125" s="69"/>
      <c r="H125" s="159"/>
      <c r="I125" s="130"/>
      <c r="J125" s="130"/>
      <c r="K125" s="130"/>
      <c r="L125" s="130"/>
      <c r="M125" s="130"/>
      <c r="N125" s="130"/>
      <c r="O125" s="130"/>
      <c r="P125" s="130"/>
      <c r="Q125" s="130"/>
    </row>
    <row r="126" spans="1:17" s="123" customFormat="1" ht="76.5" outlineLevel="1" x14ac:dyDescent="0.2">
      <c r="A126" s="14"/>
      <c r="B126" s="47" t="s">
        <v>379</v>
      </c>
      <c r="C126" s="15"/>
      <c r="D126" s="16"/>
      <c r="E126" s="60"/>
      <c r="F126" s="61"/>
      <c r="G126" s="69"/>
      <c r="H126" s="159"/>
      <c r="I126" s="130"/>
      <c r="J126" s="130"/>
      <c r="K126" s="130"/>
      <c r="L126" s="130"/>
      <c r="M126" s="130"/>
      <c r="N126" s="130"/>
      <c r="O126" s="130"/>
      <c r="P126" s="130"/>
      <c r="Q126" s="130"/>
    </row>
    <row r="127" spans="1:17" s="123" customFormat="1" outlineLevel="1" x14ac:dyDescent="0.2">
      <c r="A127" s="14"/>
      <c r="B127" s="47" t="s">
        <v>149</v>
      </c>
      <c r="C127" s="15"/>
      <c r="D127" s="16"/>
      <c r="E127" s="60"/>
      <c r="F127" s="61"/>
      <c r="G127" s="69"/>
      <c r="H127" s="159"/>
      <c r="I127" s="130"/>
      <c r="J127" s="130"/>
      <c r="K127" s="130"/>
      <c r="L127" s="130"/>
      <c r="M127" s="130"/>
      <c r="N127" s="130"/>
      <c r="O127" s="130"/>
      <c r="P127" s="130"/>
      <c r="Q127" s="130"/>
    </row>
    <row r="128" spans="1:17" s="5" customFormat="1" outlineLevel="1" x14ac:dyDescent="0.2">
      <c r="A128" s="14"/>
      <c r="B128" s="45" t="s">
        <v>147</v>
      </c>
      <c r="C128" s="491" t="s">
        <v>22</v>
      </c>
      <c r="D128" s="496"/>
      <c r="E128" s="493">
        <v>647</v>
      </c>
      <c r="F128" s="494"/>
      <c r="G128" s="494">
        <f>(E128*F128)</f>
        <v>0</v>
      </c>
      <c r="H128" s="159"/>
      <c r="I128" s="130"/>
      <c r="J128" s="130"/>
      <c r="K128" s="130"/>
      <c r="L128" s="130"/>
      <c r="M128" s="130"/>
      <c r="N128" s="130"/>
      <c r="O128" s="130"/>
      <c r="P128" s="130"/>
      <c r="Q128" s="130"/>
    </row>
    <row r="129" spans="1:17" s="5" customFormat="1" outlineLevel="1" x14ac:dyDescent="0.2">
      <c r="A129" s="14"/>
      <c r="B129" s="45" t="s">
        <v>148</v>
      </c>
      <c r="C129" s="491" t="s">
        <v>22</v>
      </c>
      <c r="D129" s="496"/>
      <c r="E129" s="493">
        <v>197</v>
      </c>
      <c r="F129" s="494"/>
      <c r="G129" s="494">
        <f>(E129*F129)</f>
        <v>0</v>
      </c>
      <c r="H129" s="159"/>
      <c r="I129" s="130"/>
      <c r="J129" s="130"/>
      <c r="K129" s="130"/>
      <c r="L129" s="130"/>
      <c r="M129" s="130"/>
      <c r="N129" s="130"/>
      <c r="O129" s="130"/>
      <c r="P129" s="130"/>
      <c r="Q129" s="130"/>
    </row>
    <row r="130" spans="1:17" s="5" customFormat="1" outlineLevel="1" x14ac:dyDescent="0.2">
      <c r="A130" s="14"/>
      <c r="B130" s="45"/>
      <c r="C130" s="15"/>
      <c r="D130" s="86"/>
      <c r="E130" s="60"/>
      <c r="F130" s="61"/>
      <c r="G130" s="61"/>
      <c r="H130" s="159"/>
      <c r="I130" s="130"/>
      <c r="J130" s="130"/>
      <c r="K130" s="130"/>
      <c r="L130" s="130"/>
      <c r="M130" s="130"/>
      <c r="N130" s="130"/>
      <c r="O130" s="130"/>
      <c r="P130" s="130"/>
      <c r="Q130" s="130"/>
    </row>
    <row r="131" spans="1:17" s="5" customFormat="1" ht="51" outlineLevel="1" x14ac:dyDescent="0.2">
      <c r="A131" s="14">
        <v>18</v>
      </c>
      <c r="B131" s="47" t="s">
        <v>380</v>
      </c>
      <c r="C131" s="15"/>
      <c r="D131" s="16"/>
      <c r="E131" s="60"/>
      <c r="F131" s="61"/>
      <c r="G131" s="69"/>
      <c r="H131" s="159"/>
      <c r="I131" s="130"/>
      <c r="J131" s="130"/>
      <c r="K131" s="130"/>
      <c r="L131" s="130"/>
      <c r="M131" s="130"/>
      <c r="N131" s="130"/>
      <c r="O131" s="130"/>
      <c r="P131" s="130"/>
      <c r="Q131" s="130"/>
    </row>
    <row r="132" spans="1:17" s="5" customFormat="1" outlineLevel="1" x14ac:dyDescent="0.2">
      <c r="A132" s="14"/>
      <c r="B132" s="47" t="s">
        <v>150</v>
      </c>
      <c r="C132" s="15"/>
      <c r="D132" s="16"/>
      <c r="E132" s="60"/>
      <c r="F132" s="61"/>
      <c r="G132" s="69"/>
      <c r="H132" s="159"/>
      <c r="I132" s="130"/>
      <c r="J132" s="130"/>
      <c r="K132" s="130"/>
      <c r="L132" s="130"/>
      <c r="M132" s="130"/>
      <c r="N132" s="130"/>
      <c r="O132" s="130"/>
      <c r="P132" s="130"/>
      <c r="Q132" s="130"/>
    </row>
    <row r="133" spans="1:17" s="5" customFormat="1" outlineLevel="1" x14ac:dyDescent="0.2">
      <c r="A133" s="14"/>
      <c r="B133" s="47" t="s">
        <v>149</v>
      </c>
      <c r="C133" s="15"/>
      <c r="D133" s="16"/>
      <c r="E133" s="60"/>
      <c r="F133" s="61"/>
      <c r="G133" s="69"/>
      <c r="H133" s="159"/>
      <c r="I133" s="130"/>
      <c r="J133" s="130"/>
      <c r="K133" s="130"/>
      <c r="L133" s="130"/>
      <c r="M133" s="130"/>
      <c r="N133" s="130"/>
      <c r="O133" s="130"/>
      <c r="P133" s="130"/>
      <c r="Q133" s="130"/>
    </row>
    <row r="134" spans="1:17" s="5" customFormat="1" outlineLevel="1" x14ac:dyDescent="0.2">
      <c r="A134" s="14"/>
      <c r="B134" s="45"/>
      <c r="C134" s="491" t="s">
        <v>22</v>
      </c>
      <c r="D134" s="496"/>
      <c r="E134" s="493">
        <v>125</v>
      </c>
      <c r="F134" s="494"/>
      <c r="G134" s="494">
        <f>(E134*F134)</f>
        <v>0</v>
      </c>
      <c r="H134" s="159"/>
      <c r="I134" s="130"/>
      <c r="J134" s="130"/>
      <c r="K134" s="130"/>
      <c r="L134" s="130"/>
      <c r="M134" s="130"/>
      <c r="N134" s="130"/>
      <c r="O134" s="130"/>
      <c r="P134" s="130"/>
      <c r="Q134" s="130"/>
    </row>
    <row r="135" spans="1:17" s="5" customFormat="1" outlineLevel="1" x14ac:dyDescent="0.2">
      <c r="A135" s="14"/>
      <c r="B135" s="45"/>
      <c r="C135" s="15"/>
      <c r="D135" s="86"/>
      <c r="E135" s="60"/>
      <c r="F135" s="61"/>
      <c r="G135" s="61"/>
      <c r="H135" s="159"/>
      <c r="I135" s="130"/>
      <c r="J135" s="130"/>
      <c r="K135" s="130"/>
      <c r="L135" s="130"/>
      <c r="M135" s="130"/>
      <c r="N135" s="130"/>
      <c r="O135" s="130"/>
      <c r="P135" s="130"/>
      <c r="Q135" s="130"/>
    </row>
    <row r="136" spans="1:17" s="5" customFormat="1" ht="102" outlineLevel="1" x14ac:dyDescent="0.2">
      <c r="A136" s="14">
        <v>19</v>
      </c>
      <c r="B136" s="47" t="s">
        <v>389</v>
      </c>
      <c r="C136" s="88"/>
      <c r="D136" s="86"/>
      <c r="E136" s="90"/>
      <c r="F136" s="87"/>
      <c r="G136" s="69"/>
      <c r="H136" s="159"/>
      <c r="I136" s="130"/>
      <c r="J136" s="130"/>
      <c r="K136" s="130"/>
      <c r="L136" s="130"/>
      <c r="M136" s="130"/>
      <c r="N136" s="130"/>
      <c r="O136" s="130"/>
      <c r="P136" s="130"/>
      <c r="Q136" s="130"/>
    </row>
    <row r="137" spans="1:17" s="5" customFormat="1" ht="25.5" outlineLevel="1" x14ac:dyDescent="0.2">
      <c r="A137" s="14"/>
      <c r="B137" s="47" t="s">
        <v>157</v>
      </c>
      <c r="C137" s="88"/>
      <c r="D137" s="86"/>
      <c r="E137" s="90"/>
      <c r="F137" s="87"/>
      <c r="G137" s="69"/>
      <c r="H137" s="159"/>
      <c r="I137" s="130"/>
      <c r="J137" s="130"/>
      <c r="K137" s="130"/>
      <c r="L137" s="130"/>
      <c r="M137" s="130"/>
      <c r="N137" s="130"/>
      <c r="O137" s="130"/>
      <c r="P137" s="130"/>
      <c r="Q137" s="130"/>
    </row>
    <row r="138" spans="1:17" s="5" customFormat="1" ht="38.25" outlineLevel="1" x14ac:dyDescent="0.2">
      <c r="A138" s="14"/>
      <c r="B138" s="47" t="s">
        <v>158</v>
      </c>
      <c r="C138" s="88"/>
      <c r="D138" s="86"/>
      <c r="E138" s="90"/>
      <c r="F138" s="87"/>
      <c r="G138" s="69"/>
      <c r="H138" s="159"/>
      <c r="I138" s="130"/>
      <c r="J138" s="130"/>
      <c r="K138" s="130"/>
      <c r="L138" s="130"/>
      <c r="M138" s="130"/>
      <c r="N138" s="130"/>
      <c r="O138" s="130"/>
      <c r="P138" s="130"/>
      <c r="Q138" s="130"/>
    </row>
    <row r="139" spans="1:17" s="5" customFormat="1" outlineLevel="1" x14ac:dyDescent="0.2">
      <c r="A139" s="14"/>
      <c r="B139" s="45" t="s">
        <v>155</v>
      </c>
      <c r="C139" s="491" t="s">
        <v>22</v>
      </c>
      <c r="D139" s="496"/>
      <c r="E139" s="493">
        <v>28</v>
      </c>
      <c r="F139" s="494"/>
      <c r="G139" s="494">
        <f>(E139*F139)</f>
        <v>0</v>
      </c>
      <c r="H139" s="159"/>
      <c r="I139" s="130"/>
      <c r="J139" s="130"/>
      <c r="K139" s="130"/>
      <c r="L139" s="130"/>
      <c r="M139" s="130"/>
      <c r="N139" s="130"/>
      <c r="O139" s="130"/>
      <c r="P139" s="130"/>
      <c r="Q139" s="130"/>
    </row>
    <row r="140" spans="1:17" s="5" customFormat="1" outlineLevel="1" x14ac:dyDescent="0.2">
      <c r="A140" s="14"/>
      <c r="B140" s="45" t="s">
        <v>156</v>
      </c>
      <c r="C140" s="491" t="s">
        <v>22</v>
      </c>
      <c r="D140" s="496"/>
      <c r="E140" s="493">
        <v>28</v>
      </c>
      <c r="F140" s="494"/>
      <c r="G140" s="494">
        <f>(E140*F140)</f>
        <v>0</v>
      </c>
      <c r="H140" s="159"/>
      <c r="I140" s="130"/>
      <c r="J140" s="130"/>
      <c r="K140" s="130"/>
      <c r="L140" s="130"/>
      <c r="M140" s="130"/>
      <c r="N140" s="130"/>
      <c r="O140" s="130"/>
      <c r="P140" s="130"/>
      <c r="Q140" s="130"/>
    </row>
    <row r="141" spans="1:17" s="5" customFormat="1" outlineLevel="1" x14ac:dyDescent="0.2">
      <c r="A141" s="14"/>
      <c r="B141" s="93"/>
      <c r="C141" s="88"/>
      <c r="D141" s="86"/>
      <c r="E141" s="90"/>
      <c r="F141" s="87"/>
      <c r="G141" s="61"/>
      <c r="H141" s="159"/>
      <c r="I141" s="130"/>
      <c r="J141" s="130"/>
      <c r="K141" s="130"/>
      <c r="L141" s="130"/>
      <c r="M141" s="130"/>
      <c r="N141" s="130"/>
      <c r="O141" s="130"/>
      <c r="P141" s="130"/>
      <c r="Q141" s="130"/>
    </row>
    <row r="142" spans="1:17" s="5" customFormat="1" ht="38.25" outlineLevel="1" x14ac:dyDescent="0.2">
      <c r="A142" s="14">
        <v>20</v>
      </c>
      <c r="B142" s="47" t="s">
        <v>161</v>
      </c>
      <c r="C142" s="15"/>
      <c r="D142" s="16"/>
      <c r="E142" s="60"/>
      <c r="F142" s="61"/>
      <c r="G142" s="69"/>
      <c r="H142" s="159"/>
      <c r="I142" s="130"/>
      <c r="J142" s="130"/>
      <c r="K142" s="130"/>
      <c r="L142" s="130"/>
      <c r="M142" s="130"/>
      <c r="N142" s="130"/>
      <c r="O142" s="130"/>
      <c r="P142" s="130"/>
      <c r="Q142" s="130"/>
    </row>
    <row r="143" spans="1:17" s="5" customFormat="1" outlineLevel="1" x14ac:dyDescent="0.2">
      <c r="A143" s="14"/>
      <c r="B143" s="47" t="s">
        <v>159</v>
      </c>
      <c r="C143" s="15"/>
      <c r="D143" s="16"/>
      <c r="E143" s="60"/>
      <c r="F143" s="61"/>
      <c r="G143" s="69"/>
      <c r="H143" s="159"/>
      <c r="I143" s="130"/>
      <c r="J143" s="130"/>
      <c r="K143" s="130"/>
      <c r="L143" s="130"/>
      <c r="M143" s="130"/>
      <c r="N143" s="130"/>
      <c r="O143" s="130"/>
      <c r="P143" s="130"/>
      <c r="Q143" s="130"/>
    </row>
    <row r="144" spans="1:17" s="5" customFormat="1" outlineLevel="1" x14ac:dyDescent="0.2">
      <c r="A144" s="14"/>
      <c r="B144" s="47" t="s">
        <v>149</v>
      </c>
      <c r="C144" s="15"/>
      <c r="D144" s="16"/>
      <c r="E144" s="60"/>
      <c r="F144" s="61"/>
      <c r="G144" s="69"/>
      <c r="H144" s="159"/>
      <c r="I144" s="130"/>
      <c r="J144" s="130"/>
      <c r="K144" s="130"/>
      <c r="L144" s="130"/>
      <c r="M144" s="130"/>
      <c r="N144" s="130"/>
      <c r="O144" s="130"/>
      <c r="P144" s="130"/>
      <c r="Q144" s="130"/>
    </row>
    <row r="145" spans="1:17" s="5" customFormat="1" outlineLevel="1" x14ac:dyDescent="0.2">
      <c r="A145" s="14"/>
      <c r="B145" s="45"/>
      <c r="C145" s="491" t="s">
        <v>160</v>
      </c>
      <c r="D145" s="496"/>
      <c r="E145" s="493">
        <v>0.6</v>
      </c>
      <c r="F145" s="494"/>
      <c r="G145" s="494">
        <f>(E145*F145)</f>
        <v>0</v>
      </c>
      <c r="H145" s="159"/>
      <c r="I145" s="130"/>
      <c r="J145" s="130"/>
      <c r="K145" s="130"/>
      <c r="L145" s="130"/>
      <c r="M145" s="130"/>
      <c r="N145" s="130"/>
      <c r="O145" s="130"/>
      <c r="P145" s="130"/>
      <c r="Q145" s="130"/>
    </row>
    <row r="146" spans="1:17" s="5" customFormat="1" outlineLevel="1" x14ac:dyDescent="0.2">
      <c r="A146" s="14"/>
      <c r="B146" s="45"/>
      <c r="C146" s="15"/>
      <c r="D146" s="86"/>
      <c r="E146" s="60"/>
      <c r="F146" s="87"/>
      <c r="G146" s="61"/>
      <c r="H146" s="159"/>
      <c r="I146" s="130"/>
      <c r="J146" s="130"/>
      <c r="K146" s="130"/>
      <c r="L146" s="130"/>
      <c r="M146" s="130"/>
      <c r="N146" s="130"/>
      <c r="O146" s="130"/>
      <c r="P146" s="130"/>
      <c r="Q146" s="130"/>
    </row>
    <row r="147" spans="1:17" s="5" customFormat="1" ht="76.5" outlineLevel="1" x14ac:dyDescent="0.2">
      <c r="A147" s="14">
        <v>21</v>
      </c>
      <c r="B147" s="47" t="s">
        <v>381</v>
      </c>
      <c r="C147" s="15"/>
      <c r="D147" s="16"/>
      <c r="E147" s="60"/>
      <c r="F147" s="61"/>
      <c r="G147" s="69"/>
      <c r="H147" s="159"/>
      <c r="I147" s="130"/>
      <c r="J147" s="130"/>
      <c r="K147" s="130"/>
      <c r="L147" s="130"/>
      <c r="M147" s="130"/>
      <c r="N147" s="130"/>
      <c r="O147" s="130"/>
      <c r="P147" s="130"/>
      <c r="Q147" s="130"/>
    </row>
    <row r="148" spans="1:17" s="5" customFormat="1" ht="38.25" outlineLevel="1" x14ac:dyDescent="0.2">
      <c r="A148" s="14"/>
      <c r="B148" s="47" t="s">
        <v>382</v>
      </c>
      <c r="C148" s="15"/>
      <c r="D148" s="16"/>
      <c r="E148" s="60"/>
      <c r="F148" s="61"/>
      <c r="G148" s="69"/>
      <c r="H148" s="159"/>
      <c r="I148" s="130"/>
      <c r="J148" s="130"/>
      <c r="K148" s="130"/>
      <c r="L148" s="130"/>
      <c r="M148" s="130"/>
      <c r="N148" s="130"/>
      <c r="O148" s="130"/>
      <c r="P148" s="130"/>
      <c r="Q148" s="130"/>
    </row>
    <row r="149" spans="1:17" s="5" customFormat="1" ht="25.5" outlineLevel="1" x14ac:dyDescent="0.2">
      <c r="A149" s="14"/>
      <c r="B149" s="47" t="s">
        <v>162</v>
      </c>
      <c r="C149" s="15"/>
      <c r="D149" s="16"/>
      <c r="E149" s="60"/>
      <c r="F149" s="61"/>
      <c r="G149" s="69"/>
      <c r="H149" s="159"/>
      <c r="I149" s="130"/>
      <c r="J149" s="130"/>
      <c r="K149" s="130"/>
      <c r="L149" s="130"/>
      <c r="M149" s="130"/>
      <c r="N149" s="130"/>
      <c r="O149" s="130"/>
      <c r="P149" s="130"/>
      <c r="Q149" s="130"/>
    </row>
    <row r="150" spans="1:17" s="5" customFormat="1" outlineLevel="1" x14ac:dyDescent="0.2">
      <c r="A150" s="14"/>
      <c r="B150" s="47" t="s">
        <v>149</v>
      </c>
      <c r="C150" s="15"/>
      <c r="D150" s="16"/>
      <c r="E150" s="60"/>
      <c r="F150" s="61"/>
      <c r="G150" s="69"/>
      <c r="H150" s="159"/>
      <c r="I150" s="130"/>
      <c r="J150" s="130"/>
      <c r="K150" s="130"/>
      <c r="L150" s="130"/>
      <c r="M150" s="130"/>
      <c r="N150" s="130"/>
      <c r="O150" s="130"/>
      <c r="P150" s="130"/>
      <c r="Q150" s="130"/>
    </row>
    <row r="151" spans="1:17" s="5" customFormat="1" outlineLevel="1" x14ac:dyDescent="0.2">
      <c r="A151" s="14"/>
      <c r="B151" s="45"/>
      <c r="C151" s="491" t="s">
        <v>22</v>
      </c>
      <c r="D151" s="496"/>
      <c r="E151" s="493">
        <v>32</v>
      </c>
      <c r="F151" s="494"/>
      <c r="G151" s="494">
        <f>(E151*F151)</f>
        <v>0</v>
      </c>
      <c r="H151" s="159"/>
      <c r="I151" s="130"/>
      <c r="J151" s="130"/>
      <c r="K151" s="130"/>
      <c r="L151" s="130"/>
      <c r="M151" s="130"/>
      <c r="N151" s="130"/>
      <c r="O151" s="130"/>
      <c r="P151" s="130"/>
      <c r="Q151" s="130"/>
    </row>
    <row r="152" spans="1:17" s="5" customFormat="1" outlineLevel="1" x14ac:dyDescent="0.2">
      <c r="A152" s="14"/>
      <c r="B152" s="45"/>
      <c r="C152" s="15"/>
      <c r="D152" s="86"/>
      <c r="E152" s="60"/>
      <c r="F152" s="87"/>
      <c r="G152" s="61"/>
      <c r="H152" s="159"/>
      <c r="I152" s="130"/>
      <c r="J152" s="130"/>
      <c r="K152" s="130"/>
      <c r="L152" s="130"/>
      <c r="M152" s="130"/>
      <c r="N152" s="130"/>
      <c r="O152" s="130"/>
      <c r="P152" s="130"/>
      <c r="Q152" s="130"/>
    </row>
    <row r="153" spans="1:17" s="5" customFormat="1" outlineLevel="1" x14ac:dyDescent="0.2">
      <c r="A153" s="15"/>
      <c r="B153" s="91"/>
      <c r="C153" s="88"/>
      <c r="D153" s="86"/>
      <c r="E153" s="90"/>
      <c r="F153" s="87"/>
      <c r="G153" s="61"/>
      <c r="H153" s="159"/>
      <c r="I153" s="130"/>
      <c r="J153" s="130"/>
      <c r="K153" s="130"/>
      <c r="L153" s="130"/>
      <c r="M153" s="130"/>
      <c r="N153" s="130"/>
      <c r="O153" s="130"/>
      <c r="P153" s="130"/>
      <c r="Q153" s="130"/>
    </row>
    <row r="154" spans="1:17" s="128" customFormat="1" ht="76.5" outlineLevel="1" x14ac:dyDescent="0.2">
      <c r="A154" s="14">
        <v>22</v>
      </c>
      <c r="B154" s="45" t="s">
        <v>152</v>
      </c>
      <c r="C154" s="15"/>
      <c r="D154" s="16"/>
      <c r="E154" s="60"/>
      <c r="F154" s="61"/>
      <c r="G154" s="61"/>
      <c r="H154" s="159"/>
      <c r="I154" s="130"/>
      <c r="J154" s="130"/>
      <c r="K154" s="130"/>
      <c r="L154" s="130"/>
      <c r="M154" s="130"/>
      <c r="N154" s="130"/>
      <c r="O154" s="130"/>
      <c r="P154" s="130"/>
      <c r="Q154" s="130"/>
    </row>
    <row r="155" spans="1:17" s="128" customFormat="1" ht="38.25" outlineLevel="1" x14ac:dyDescent="0.2">
      <c r="A155" s="14"/>
      <c r="B155" s="45" t="s">
        <v>153</v>
      </c>
      <c r="C155" s="15"/>
      <c r="D155" s="16"/>
      <c r="E155" s="60"/>
      <c r="F155" s="61"/>
      <c r="G155" s="61"/>
      <c r="H155" s="159"/>
      <c r="I155" s="130"/>
      <c r="J155" s="130"/>
      <c r="K155" s="130"/>
      <c r="L155" s="130"/>
      <c r="M155" s="130"/>
      <c r="N155" s="130"/>
      <c r="O155" s="130"/>
      <c r="P155" s="130"/>
      <c r="Q155" s="130"/>
    </row>
    <row r="156" spans="1:17" s="128" customFormat="1" ht="38.25" outlineLevel="1" x14ac:dyDescent="0.2">
      <c r="A156" s="14"/>
      <c r="B156" s="45" t="s">
        <v>151</v>
      </c>
      <c r="C156" s="15"/>
      <c r="D156" s="16"/>
      <c r="E156" s="60"/>
      <c r="F156" s="61"/>
      <c r="G156" s="61"/>
      <c r="H156" s="159"/>
      <c r="I156" s="130"/>
      <c r="J156" s="130"/>
      <c r="K156" s="130"/>
      <c r="L156" s="130"/>
      <c r="M156" s="130"/>
      <c r="N156" s="130"/>
      <c r="O156" s="130"/>
      <c r="P156" s="130"/>
      <c r="Q156" s="130"/>
    </row>
    <row r="157" spans="1:17" s="128" customFormat="1" outlineLevel="1" x14ac:dyDescent="0.2">
      <c r="A157" s="14"/>
      <c r="B157" s="45" t="s">
        <v>154</v>
      </c>
      <c r="C157" s="15"/>
      <c r="D157" s="16"/>
      <c r="E157" s="60"/>
      <c r="F157" s="61"/>
      <c r="G157" s="61"/>
      <c r="H157" s="159"/>
      <c r="I157" s="130"/>
      <c r="J157" s="130"/>
      <c r="K157" s="130"/>
      <c r="L157" s="130"/>
      <c r="M157" s="130"/>
      <c r="N157" s="130"/>
      <c r="O157" s="130"/>
      <c r="P157" s="130"/>
      <c r="Q157" s="130"/>
    </row>
    <row r="158" spans="1:17" s="128" customFormat="1" outlineLevel="1" x14ac:dyDescent="0.2">
      <c r="A158" s="15"/>
      <c r="B158" s="45"/>
      <c r="C158" s="491" t="s">
        <v>30</v>
      </c>
      <c r="D158" s="492"/>
      <c r="E158" s="493">
        <v>1</v>
      </c>
      <c r="F158" s="494"/>
      <c r="G158" s="494">
        <f>(E158*F158)</f>
        <v>0</v>
      </c>
      <c r="H158" s="159"/>
      <c r="I158" s="130"/>
      <c r="J158" s="130"/>
      <c r="K158" s="130"/>
      <c r="L158" s="130"/>
      <c r="M158" s="130"/>
      <c r="N158" s="130"/>
      <c r="O158" s="130"/>
      <c r="P158" s="130"/>
      <c r="Q158" s="130"/>
    </row>
    <row r="159" spans="1:17" s="128" customFormat="1" outlineLevel="1" x14ac:dyDescent="0.2">
      <c r="A159" s="15"/>
      <c r="B159" s="45"/>
      <c r="C159" s="15"/>
      <c r="D159" s="16"/>
      <c r="E159" s="60"/>
      <c r="F159" s="61"/>
      <c r="G159" s="61"/>
      <c r="H159" s="159"/>
      <c r="I159" s="130"/>
      <c r="J159" s="130"/>
      <c r="K159" s="130"/>
      <c r="L159" s="130"/>
      <c r="M159" s="130"/>
      <c r="N159" s="130"/>
      <c r="O159" s="130"/>
      <c r="P159" s="130"/>
      <c r="Q159" s="130"/>
    </row>
    <row r="160" spans="1:17" s="128" customFormat="1" ht="51" outlineLevel="1" x14ac:dyDescent="0.2">
      <c r="A160" s="14">
        <v>23</v>
      </c>
      <c r="B160" s="45" t="s">
        <v>383</v>
      </c>
      <c r="C160" s="15"/>
      <c r="D160" s="16"/>
      <c r="E160" s="60"/>
      <c r="F160" s="61"/>
      <c r="G160" s="61"/>
      <c r="H160" s="159"/>
      <c r="I160" s="130"/>
      <c r="J160" s="130"/>
      <c r="K160" s="130"/>
      <c r="L160" s="130"/>
      <c r="M160" s="130"/>
      <c r="N160" s="130"/>
      <c r="O160" s="130"/>
      <c r="P160" s="130"/>
      <c r="Q160" s="130"/>
    </row>
    <row r="161" spans="1:17" s="128" customFormat="1" ht="38.25" outlineLevel="1" x14ac:dyDescent="0.2">
      <c r="A161" s="14"/>
      <c r="B161" s="45" t="s">
        <v>163</v>
      </c>
      <c r="C161" s="15"/>
      <c r="D161" s="16"/>
      <c r="E161" s="60"/>
      <c r="F161" s="61"/>
      <c r="G161" s="61"/>
      <c r="H161" s="159"/>
      <c r="I161" s="130"/>
      <c r="J161" s="130"/>
      <c r="K161" s="130"/>
      <c r="L161" s="130"/>
      <c r="M161" s="130"/>
      <c r="N161" s="130"/>
      <c r="O161" s="130"/>
      <c r="P161" s="130"/>
      <c r="Q161" s="130"/>
    </row>
    <row r="162" spans="1:17" s="128" customFormat="1" ht="38.25" outlineLevel="1" x14ac:dyDescent="0.2">
      <c r="A162" s="14"/>
      <c r="B162" s="91" t="s">
        <v>871</v>
      </c>
      <c r="C162" s="15"/>
      <c r="D162" s="16"/>
      <c r="E162" s="60"/>
      <c r="F162" s="61"/>
      <c r="G162" s="61"/>
      <c r="H162" s="159"/>
      <c r="I162" s="130"/>
      <c r="J162" s="130"/>
      <c r="K162" s="130"/>
      <c r="L162" s="130"/>
      <c r="M162" s="130"/>
      <c r="N162" s="130"/>
      <c r="O162" s="130"/>
      <c r="P162" s="130"/>
      <c r="Q162" s="130"/>
    </row>
    <row r="163" spans="1:17" s="128" customFormat="1" ht="25.5" outlineLevel="1" x14ac:dyDescent="0.2">
      <c r="A163" s="14"/>
      <c r="B163" s="45" t="s">
        <v>164</v>
      </c>
      <c r="C163" s="15"/>
      <c r="D163" s="16"/>
      <c r="E163" s="60"/>
      <c r="F163" s="61"/>
      <c r="G163" s="61"/>
      <c r="H163" s="159"/>
      <c r="I163" s="130"/>
      <c r="J163" s="130"/>
      <c r="K163" s="130"/>
      <c r="L163" s="130"/>
      <c r="M163" s="130"/>
      <c r="N163" s="130"/>
      <c r="O163" s="130"/>
      <c r="P163" s="130"/>
      <c r="Q163" s="130"/>
    </row>
    <row r="164" spans="1:17" s="128" customFormat="1" outlineLevel="1" x14ac:dyDescent="0.2">
      <c r="A164" s="14"/>
      <c r="B164" s="45"/>
      <c r="C164" s="491" t="s">
        <v>143</v>
      </c>
      <c r="D164" s="492"/>
      <c r="E164" s="493">
        <v>1</v>
      </c>
      <c r="F164" s="494"/>
      <c r="G164" s="494">
        <f>(E164*F164)</f>
        <v>0</v>
      </c>
      <c r="H164" s="159"/>
      <c r="I164" s="130"/>
      <c r="J164" s="130"/>
      <c r="K164" s="130"/>
      <c r="L164" s="130"/>
      <c r="M164" s="130"/>
      <c r="N164" s="130"/>
      <c r="O164" s="130"/>
      <c r="P164" s="130"/>
      <c r="Q164" s="130"/>
    </row>
    <row r="165" spans="1:17" s="128" customFormat="1" outlineLevel="1" x14ac:dyDescent="0.2">
      <c r="A165" s="14"/>
      <c r="B165" s="45"/>
      <c r="C165" s="15"/>
      <c r="D165" s="16"/>
      <c r="E165" s="60"/>
      <c r="F165" s="61"/>
      <c r="G165" s="61"/>
      <c r="H165" s="159"/>
      <c r="I165" s="130"/>
      <c r="J165" s="130"/>
      <c r="K165" s="130"/>
      <c r="L165" s="130"/>
      <c r="M165" s="130"/>
      <c r="N165" s="130"/>
      <c r="O165" s="130"/>
      <c r="P165" s="130"/>
      <c r="Q165" s="130"/>
    </row>
    <row r="166" spans="1:17" s="128" customFormat="1" ht="38.25" outlineLevel="1" x14ac:dyDescent="0.2">
      <c r="A166" s="14">
        <v>24</v>
      </c>
      <c r="B166" s="45" t="s">
        <v>167</v>
      </c>
      <c r="C166" s="15"/>
      <c r="D166" s="16"/>
      <c r="E166" s="60"/>
      <c r="F166" s="61"/>
      <c r="G166" s="61"/>
      <c r="H166" s="159"/>
      <c r="I166" s="130"/>
      <c r="J166" s="130"/>
      <c r="K166" s="130"/>
      <c r="L166" s="130"/>
      <c r="M166" s="130"/>
      <c r="N166" s="130"/>
      <c r="O166" s="130"/>
      <c r="P166" s="130"/>
      <c r="Q166" s="130"/>
    </row>
    <row r="167" spans="1:17" s="128" customFormat="1" ht="25.5" outlineLevel="1" x14ac:dyDescent="0.2">
      <c r="A167" s="14"/>
      <c r="B167" s="45" t="s">
        <v>165</v>
      </c>
      <c r="C167" s="15"/>
      <c r="D167" s="16"/>
      <c r="E167" s="60"/>
      <c r="F167" s="61"/>
      <c r="G167" s="61"/>
      <c r="H167" s="159"/>
      <c r="I167" s="130"/>
      <c r="J167" s="130"/>
      <c r="K167" s="130"/>
      <c r="L167" s="130"/>
      <c r="M167" s="130"/>
      <c r="N167" s="130"/>
      <c r="O167" s="130"/>
      <c r="P167" s="130"/>
      <c r="Q167" s="130"/>
    </row>
    <row r="168" spans="1:17" s="128" customFormat="1" ht="25.5" outlineLevel="1" x14ac:dyDescent="0.2">
      <c r="A168" s="14"/>
      <c r="B168" s="45" t="s">
        <v>166</v>
      </c>
      <c r="C168" s="15"/>
      <c r="D168" s="16"/>
      <c r="E168" s="60"/>
      <c r="F168" s="61"/>
      <c r="G168" s="61"/>
      <c r="H168" s="159"/>
      <c r="I168" s="130"/>
      <c r="J168" s="130"/>
      <c r="K168" s="130"/>
      <c r="L168" s="130"/>
      <c r="M168" s="130"/>
      <c r="N168" s="130"/>
      <c r="O168" s="130"/>
      <c r="P168" s="130"/>
      <c r="Q168" s="130"/>
    </row>
    <row r="169" spans="1:17" s="128" customFormat="1" outlineLevel="1" x14ac:dyDescent="0.2">
      <c r="A169" s="14"/>
      <c r="B169" s="45"/>
      <c r="C169" s="491" t="s">
        <v>22</v>
      </c>
      <c r="D169" s="492"/>
      <c r="E169" s="493">
        <v>570</v>
      </c>
      <c r="F169" s="494"/>
      <c r="G169" s="494">
        <f>(E169*F169)</f>
        <v>0</v>
      </c>
      <c r="H169" s="159"/>
      <c r="I169" s="130"/>
      <c r="J169" s="130"/>
      <c r="K169" s="130"/>
      <c r="L169" s="130"/>
      <c r="M169" s="130"/>
      <c r="N169" s="130"/>
      <c r="O169" s="130"/>
      <c r="P169" s="130"/>
      <c r="Q169" s="130"/>
    </row>
    <row r="170" spans="1:17" s="128" customFormat="1" outlineLevel="1" x14ac:dyDescent="0.2">
      <c r="A170" s="14"/>
      <c r="B170" s="45"/>
      <c r="C170" s="15"/>
      <c r="D170" s="16"/>
      <c r="E170" s="60"/>
      <c r="F170" s="61"/>
      <c r="G170" s="61"/>
      <c r="H170" s="159"/>
      <c r="I170" s="130"/>
      <c r="J170" s="130"/>
      <c r="K170" s="130"/>
      <c r="L170" s="130"/>
      <c r="M170" s="130"/>
      <c r="N170" s="130"/>
      <c r="O170" s="130"/>
      <c r="P170" s="130"/>
      <c r="Q170" s="130"/>
    </row>
    <row r="171" spans="1:17" s="128" customFormat="1" ht="102" outlineLevel="1" x14ac:dyDescent="0.2">
      <c r="A171" s="14">
        <v>25</v>
      </c>
      <c r="B171" s="45" t="s">
        <v>173</v>
      </c>
      <c r="C171" s="15"/>
      <c r="D171" s="16"/>
      <c r="E171" s="60"/>
      <c r="F171" s="61"/>
      <c r="G171" s="61"/>
      <c r="H171" s="159"/>
      <c r="I171" s="130"/>
      <c r="J171" s="130"/>
      <c r="K171" s="130"/>
      <c r="L171" s="130"/>
      <c r="M171" s="130"/>
      <c r="N171" s="130"/>
      <c r="O171" s="130"/>
      <c r="P171" s="130"/>
      <c r="Q171" s="130"/>
    </row>
    <row r="172" spans="1:17" s="128" customFormat="1" ht="25.5" outlineLevel="1" x14ac:dyDescent="0.2">
      <c r="A172" s="14"/>
      <c r="B172" s="45" t="s">
        <v>384</v>
      </c>
      <c r="C172" s="15"/>
      <c r="D172" s="16"/>
      <c r="E172" s="60"/>
      <c r="F172" s="61"/>
      <c r="G172" s="61"/>
      <c r="H172" s="159"/>
      <c r="I172" s="130"/>
      <c r="J172" s="130"/>
      <c r="K172" s="130"/>
      <c r="L172" s="130"/>
      <c r="M172" s="130"/>
      <c r="N172" s="130"/>
      <c r="O172" s="130"/>
      <c r="P172" s="130"/>
      <c r="Q172" s="130"/>
    </row>
    <row r="173" spans="1:17" s="128" customFormat="1" ht="25.5" outlineLevel="1" x14ac:dyDescent="0.2">
      <c r="A173" s="14"/>
      <c r="B173" s="45" t="s">
        <v>166</v>
      </c>
      <c r="C173" s="15"/>
      <c r="D173" s="16"/>
      <c r="E173" s="60"/>
      <c r="F173" s="61"/>
      <c r="G173" s="61"/>
      <c r="H173" s="159"/>
      <c r="I173" s="130"/>
      <c r="J173" s="130"/>
      <c r="K173" s="130"/>
      <c r="L173" s="130"/>
      <c r="M173" s="130"/>
      <c r="N173" s="130"/>
      <c r="O173" s="130"/>
      <c r="P173" s="130"/>
      <c r="Q173" s="130"/>
    </row>
    <row r="174" spans="1:17" s="128" customFormat="1" outlineLevel="1" x14ac:dyDescent="0.2">
      <c r="A174" s="14"/>
      <c r="B174" s="45" t="s">
        <v>169</v>
      </c>
      <c r="C174" s="491" t="s">
        <v>30</v>
      </c>
      <c r="D174" s="496"/>
      <c r="E174" s="493">
        <v>5</v>
      </c>
      <c r="F174" s="494"/>
      <c r="G174" s="494">
        <f>(E174*F174)</f>
        <v>0</v>
      </c>
      <c r="H174" s="159"/>
      <c r="I174" s="130"/>
      <c r="J174" s="130"/>
      <c r="K174" s="130"/>
      <c r="L174" s="130"/>
      <c r="M174" s="130"/>
      <c r="N174" s="130"/>
      <c r="O174" s="130"/>
      <c r="P174" s="130"/>
      <c r="Q174" s="130"/>
    </row>
    <row r="175" spans="1:17" s="128" customFormat="1" outlineLevel="1" x14ac:dyDescent="0.2">
      <c r="A175" s="14"/>
      <c r="B175" s="45" t="s">
        <v>170</v>
      </c>
      <c r="C175" s="491" t="s">
        <v>30</v>
      </c>
      <c r="D175" s="496"/>
      <c r="E175" s="493">
        <v>8</v>
      </c>
      <c r="F175" s="494"/>
      <c r="G175" s="494">
        <f>(E175*F175)</f>
        <v>0</v>
      </c>
      <c r="H175" s="159"/>
      <c r="I175" s="130"/>
      <c r="J175" s="130"/>
      <c r="K175" s="130"/>
      <c r="L175" s="130"/>
      <c r="M175" s="130"/>
      <c r="N175" s="130"/>
      <c r="O175" s="130"/>
      <c r="P175" s="130"/>
      <c r="Q175" s="130"/>
    </row>
    <row r="176" spans="1:17" s="128" customFormat="1" outlineLevel="1" x14ac:dyDescent="0.2">
      <c r="A176" s="14"/>
      <c r="B176" s="45" t="s">
        <v>171</v>
      </c>
      <c r="C176" s="491" t="s">
        <v>30</v>
      </c>
      <c r="D176" s="496"/>
      <c r="E176" s="493">
        <v>5</v>
      </c>
      <c r="F176" s="494"/>
      <c r="G176" s="494">
        <f>(E176*F176)</f>
        <v>0</v>
      </c>
      <c r="H176" s="159"/>
      <c r="I176" s="130"/>
      <c r="J176" s="130"/>
      <c r="K176" s="130"/>
      <c r="L176" s="130"/>
      <c r="M176" s="130"/>
      <c r="N176" s="130"/>
      <c r="O176" s="130"/>
      <c r="P176" s="130"/>
      <c r="Q176" s="130"/>
    </row>
    <row r="177" spans="1:17" s="128" customFormat="1" outlineLevel="1" x14ac:dyDescent="0.2">
      <c r="A177" s="14"/>
      <c r="B177" s="45" t="s">
        <v>172</v>
      </c>
      <c r="C177" s="491" t="s">
        <v>30</v>
      </c>
      <c r="D177" s="496"/>
      <c r="E177" s="493">
        <v>10</v>
      </c>
      <c r="F177" s="494"/>
      <c r="G177" s="494">
        <f>(E177*F177)</f>
        <v>0</v>
      </c>
      <c r="H177" s="159"/>
      <c r="I177" s="130"/>
      <c r="J177" s="130"/>
      <c r="K177" s="130"/>
      <c r="L177" s="130"/>
      <c r="M177" s="130"/>
      <c r="N177" s="130"/>
      <c r="O177" s="130"/>
      <c r="P177" s="130"/>
      <c r="Q177" s="130"/>
    </row>
    <row r="178" spans="1:17" s="128" customFormat="1" outlineLevel="1" x14ac:dyDescent="0.2">
      <c r="A178" s="14"/>
      <c r="B178" s="45"/>
      <c r="C178" s="15"/>
      <c r="D178" s="16"/>
      <c r="E178" s="60"/>
      <c r="F178" s="61"/>
      <c r="G178" s="61"/>
      <c r="H178" s="159"/>
      <c r="I178" s="130"/>
      <c r="J178" s="130"/>
      <c r="K178" s="130"/>
      <c r="L178" s="130"/>
      <c r="M178" s="130"/>
      <c r="N178" s="130"/>
      <c r="O178" s="130"/>
      <c r="P178" s="130"/>
      <c r="Q178" s="130"/>
    </row>
    <row r="179" spans="1:17" s="128" customFormat="1" ht="63.75" outlineLevel="1" x14ac:dyDescent="0.2">
      <c r="A179" s="14">
        <v>26</v>
      </c>
      <c r="B179" s="44" t="s">
        <v>174</v>
      </c>
      <c r="C179" s="96"/>
      <c r="D179" s="97"/>
      <c r="E179" s="97"/>
      <c r="F179" s="97"/>
      <c r="G179" s="72"/>
      <c r="H179" s="159"/>
      <c r="I179" s="130"/>
      <c r="J179" s="130"/>
      <c r="K179" s="130"/>
      <c r="L179" s="130"/>
      <c r="M179" s="130"/>
      <c r="N179" s="130"/>
      <c r="O179" s="130"/>
      <c r="P179" s="130"/>
      <c r="Q179" s="130"/>
    </row>
    <row r="180" spans="1:17" s="128" customFormat="1" outlineLevel="1" x14ac:dyDescent="0.2">
      <c r="A180" s="14"/>
      <c r="B180" s="44" t="s">
        <v>29</v>
      </c>
      <c r="C180" s="497" t="s">
        <v>22</v>
      </c>
      <c r="D180" s="498"/>
      <c r="E180" s="499">
        <v>1605</v>
      </c>
      <c r="F180" s="499"/>
      <c r="G180" s="495">
        <f>(E180*F180)</f>
        <v>0</v>
      </c>
      <c r="H180" s="159"/>
      <c r="I180" s="130"/>
      <c r="J180" s="130"/>
      <c r="K180" s="130"/>
      <c r="L180" s="130"/>
      <c r="M180" s="130"/>
      <c r="N180" s="130"/>
      <c r="O180" s="130"/>
      <c r="P180" s="130"/>
      <c r="Q180" s="130"/>
    </row>
    <row r="181" spans="1:17" s="128" customFormat="1" outlineLevel="1" x14ac:dyDescent="0.2">
      <c r="A181" s="14"/>
      <c r="B181" s="45"/>
      <c r="C181" s="15"/>
      <c r="D181" s="16"/>
      <c r="E181" s="60"/>
      <c r="F181" s="61"/>
      <c r="G181" s="61"/>
      <c r="H181" s="159"/>
      <c r="I181" s="130"/>
      <c r="J181" s="130"/>
      <c r="K181" s="130"/>
      <c r="L181" s="130"/>
      <c r="M181" s="130"/>
      <c r="N181" s="130"/>
      <c r="O181" s="130"/>
      <c r="P181" s="130"/>
      <c r="Q181" s="130"/>
    </row>
    <row r="182" spans="1:17" s="128" customFormat="1" outlineLevel="1" x14ac:dyDescent="0.2">
      <c r="A182" s="14"/>
      <c r="B182" s="45"/>
      <c r="C182" s="15"/>
      <c r="D182" s="16"/>
      <c r="E182" s="60"/>
      <c r="F182" s="61"/>
      <c r="G182" s="61"/>
      <c r="H182" s="159"/>
      <c r="I182" s="130"/>
      <c r="J182" s="130"/>
      <c r="K182" s="130"/>
      <c r="L182" s="130"/>
      <c r="M182" s="130"/>
      <c r="N182" s="130"/>
      <c r="O182" s="130"/>
      <c r="P182" s="130"/>
      <c r="Q182" s="130"/>
    </row>
    <row r="183" spans="1:17" s="5" customFormat="1" outlineLevel="1" x14ac:dyDescent="0.2">
      <c r="A183" s="14"/>
      <c r="B183" s="91"/>
      <c r="C183" s="88"/>
      <c r="D183" s="86"/>
      <c r="E183" s="90"/>
      <c r="F183" s="87"/>
      <c r="G183" s="61"/>
      <c r="H183" s="159"/>
      <c r="I183" s="130"/>
      <c r="J183" s="130"/>
      <c r="K183" s="130"/>
      <c r="L183" s="130"/>
      <c r="M183" s="130"/>
      <c r="N183" s="130"/>
      <c r="O183" s="130"/>
      <c r="P183" s="130"/>
      <c r="Q183" s="130"/>
    </row>
    <row r="184" spans="1:17" s="66" customFormat="1" ht="13.5" outlineLevel="1" thickBot="1" x14ac:dyDescent="0.25">
      <c r="A184" s="15"/>
      <c r="B184" s="91"/>
      <c r="C184" s="88"/>
      <c r="D184" s="86"/>
      <c r="E184" s="90"/>
      <c r="F184" s="87"/>
      <c r="G184" s="61"/>
      <c r="H184" s="159"/>
      <c r="I184" s="53"/>
      <c r="J184" s="53"/>
      <c r="K184" s="53"/>
      <c r="L184" s="53"/>
      <c r="M184" s="53"/>
      <c r="N184" s="53"/>
      <c r="O184" s="53"/>
      <c r="P184" s="53"/>
      <c r="Q184" s="53"/>
    </row>
    <row r="185" spans="1:17" s="67" customFormat="1" ht="13.5" thickBot="1" x14ac:dyDescent="0.25">
      <c r="A185" s="29"/>
      <c r="B185" s="129" t="s">
        <v>251</v>
      </c>
      <c r="C185" s="94"/>
      <c r="D185" s="95"/>
      <c r="E185" s="95"/>
      <c r="F185" s="95"/>
      <c r="G185" s="500">
        <f>SUM(G39:G184)</f>
        <v>0</v>
      </c>
      <c r="H185" s="161"/>
      <c r="I185" s="55"/>
      <c r="J185" s="55"/>
      <c r="K185" s="55"/>
      <c r="L185" s="55"/>
      <c r="M185" s="55"/>
      <c r="N185" s="55"/>
      <c r="O185" s="55"/>
      <c r="P185" s="55"/>
      <c r="Q185" s="55"/>
    </row>
    <row r="186" spans="1:17" x14ac:dyDescent="0.2">
      <c r="A186" s="17"/>
      <c r="B186" s="89"/>
      <c r="C186" s="96"/>
      <c r="D186" s="97"/>
      <c r="E186" s="97"/>
      <c r="F186" s="97"/>
      <c r="G186" s="19"/>
    </row>
    <row r="187" spans="1:17" x14ac:dyDescent="0.2">
      <c r="A187" s="17"/>
      <c r="B187" s="89"/>
      <c r="C187" s="96"/>
      <c r="D187" s="97"/>
      <c r="E187" s="97"/>
      <c r="F187" s="97"/>
      <c r="G187" s="19"/>
    </row>
    <row r="188" spans="1:17" ht="15.75" x14ac:dyDescent="0.2">
      <c r="A188" s="28" t="s">
        <v>84</v>
      </c>
      <c r="B188" s="135" t="s">
        <v>1</v>
      </c>
      <c r="C188" s="96"/>
      <c r="D188" s="97"/>
      <c r="E188" s="97"/>
      <c r="F188" s="97"/>
      <c r="G188" s="19"/>
    </row>
    <row r="189" spans="1:17" x14ac:dyDescent="0.2">
      <c r="A189" s="17"/>
      <c r="B189" s="89"/>
      <c r="C189" s="96"/>
      <c r="D189" s="97"/>
      <c r="E189" s="97"/>
      <c r="F189" s="97"/>
      <c r="G189" s="19"/>
    </row>
    <row r="190" spans="1:17" x14ac:dyDescent="0.2">
      <c r="A190" s="17"/>
      <c r="B190" s="89"/>
      <c r="C190" s="96"/>
      <c r="D190" s="97"/>
      <c r="E190" s="97"/>
      <c r="F190" s="97"/>
      <c r="G190" s="19"/>
    </row>
    <row r="191" spans="1:17" ht="15" x14ac:dyDescent="0.2">
      <c r="A191" s="142" t="s">
        <v>28</v>
      </c>
      <c r="B191" s="141" t="s">
        <v>188</v>
      </c>
      <c r="C191" s="96"/>
      <c r="D191" s="97"/>
      <c r="E191" s="97"/>
      <c r="F191" s="97"/>
      <c r="G191" s="19"/>
    </row>
    <row r="192" spans="1:17" s="139" customFormat="1" outlineLevel="1" x14ac:dyDescent="0.2">
      <c r="A192" s="24"/>
      <c r="B192" s="136"/>
      <c r="C192" s="137"/>
      <c r="D192" s="138"/>
      <c r="E192" s="61"/>
      <c r="F192" s="61"/>
      <c r="G192" s="71"/>
      <c r="H192" s="163"/>
    </row>
    <row r="193" spans="1:17" s="139" customFormat="1" ht="63.75" outlineLevel="1" x14ac:dyDescent="0.2">
      <c r="A193" s="24"/>
      <c r="B193" s="47" t="s">
        <v>182</v>
      </c>
      <c r="C193" s="137"/>
      <c r="D193" s="138"/>
      <c r="E193" s="61"/>
      <c r="F193" s="61"/>
      <c r="G193" s="71"/>
      <c r="H193" s="163"/>
    </row>
    <row r="194" spans="1:17" s="139" customFormat="1" ht="25.5" outlineLevel="1" x14ac:dyDescent="0.2">
      <c r="A194" s="24"/>
      <c r="B194" s="47" t="s">
        <v>441</v>
      </c>
      <c r="C194" s="137"/>
      <c r="D194" s="138"/>
      <c r="E194" s="61"/>
      <c r="F194" s="61"/>
      <c r="G194" s="71"/>
      <c r="H194" s="163"/>
    </row>
    <row r="195" spans="1:17" s="139" customFormat="1" ht="63.75" outlineLevel="1" x14ac:dyDescent="0.2">
      <c r="A195" s="24"/>
      <c r="B195" s="47" t="s">
        <v>183</v>
      </c>
      <c r="C195" s="137"/>
      <c r="D195" s="138"/>
      <c r="E195" s="61"/>
      <c r="F195" s="61"/>
      <c r="G195" s="71"/>
      <c r="H195" s="163"/>
    </row>
    <row r="196" spans="1:17" s="140" customFormat="1" ht="124.15" customHeight="1" outlineLevel="1" x14ac:dyDescent="0.2">
      <c r="A196" s="17"/>
      <c r="B196" s="47" t="s">
        <v>442</v>
      </c>
      <c r="C196" s="18"/>
      <c r="D196" s="19"/>
      <c r="E196" s="19"/>
      <c r="F196" s="19"/>
      <c r="G196" s="72"/>
      <c r="H196" s="163"/>
    </row>
    <row r="197" spans="1:17" s="9" customFormat="1" outlineLevel="1" x14ac:dyDescent="0.2">
      <c r="A197" s="17"/>
      <c r="B197" s="47"/>
      <c r="C197" s="96"/>
      <c r="D197" s="97"/>
      <c r="E197" s="97"/>
      <c r="F197" s="97"/>
      <c r="G197" s="72"/>
      <c r="H197" s="164"/>
      <c r="I197" s="132"/>
      <c r="J197" s="132"/>
      <c r="K197" s="132"/>
      <c r="L197" s="132"/>
      <c r="M197" s="132"/>
      <c r="N197" s="132"/>
      <c r="O197" s="132"/>
      <c r="P197" s="132"/>
      <c r="Q197" s="132"/>
    </row>
    <row r="198" spans="1:17" s="9" customFormat="1" outlineLevel="1" x14ac:dyDescent="0.2">
      <c r="A198" s="17"/>
      <c r="B198" s="47"/>
      <c r="C198" s="96"/>
      <c r="D198" s="97"/>
      <c r="E198" s="97"/>
      <c r="F198" s="97"/>
      <c r="G198" s="72"/>
      <c r="H198" s="164"/>
      <c r="I198" s="132"/>
      <c r="J198" s="132"/>
      <c r="K198" s="132"/>
      <c r="L198" s="132"/>
      <c r="M198" s="132"/>
      <c r="N198" s="132"/>
      <c r="O198" s="132"/>
      <c r="P198" s="132"/>
      <c r="Q198" s="132"/>
    </row>
    <row r="199" spans="1:17" s="9" customFormat="1" ht="89.25" outlineLevel="1" x14ac:dyDescent="0.2">
      <c r="A199" s="17">
        <v>1</v>
      </c>
      <c r="B199" s="39" t="s">
        <v>184</v>
      </c>
      <c r="C199" s="18"/>
      <c r="D199" s="19"/>
      <c r="E199" s="19"/>
      <c r="F199" s="97"/>
      <c r="G199" s="69"/>
      <c r="H199" s="164"/>
      <c r="I199" s="132"/>
      <c r="J199" s="132"/>
      <c r="K199" s="132"/>
      <c r="L199" s="132"/>
      <c r="M199" s="132"/>
      <c r="N199" s="132"/>
      <c r="O199" s="132"/>
      <c r="P199" s="132"/>
      <c r="Q199" s="132"/>
    </row>
    <row r="200" spans="1:17" s="9" customFormat="1" outlineLevel="1" x14ac:dyDescent="0.2">
      <c r="A200" s="17"/>
      <c r="B200" s="39" t="s">
        <v>179</v>
      </c>
      <c r="C200" s="18"/>
      <c r="D200" s="19"/>
      <c r="E200" s="19"/>
      <c r="F200" s="97"/>
      <c r="G200" s="69"/>
      <c r="H200" s="164"/>
      <c r="I200" s="132"/>
      <c r="J200" s="132"/>
      <c r="K200" s="132"/>
      <c r="L200" s="132"/>
      <c r="M200" s="132"/>
      <c r="N200" s="132"/>
      <c r="O200" s="132"/>
      <c r="P200" s="132"/>
      <c r="Q200" s="132"/>
    </row>
    <row r="201" spans="1:17" s="9" customFormat="1" outlineLevel="1" x14ac:dyDescent="0.2">
      <c r="A201" s="17"/>
      <c r="B201" s="39" t="s">
        <v>180</v>
      </c>
      <c r="C201" s="501" t="s">
        <v>160</v>
      </c>
      <c r="D201" s="499"/>
      <c r="E201" s="499">
        <v>16</v>
      </c>
      <c r="F201" s="499"/>
      <c r="G201" s="494">
        <f>(E201*F201)</f>
        <v>0</v>
      </c>
      <c r="H201" s="164"/>
      <c r="I201" s="132"/>
      <c r="J201" s="132"/>
      <c r="K201" s="132"/>
      <c r="L201" s="132"/>
      <c r="M201" s="132"/>
      <c r="N201" s="132"/>
      <c r="O201" s="132"/>
      <c r="P201" s="132"/>
      <c r="Q201" s="132"/>
    </row>
    <row r="202" spans="1:17" s="9" customFormat="1" outlineLevel="1" x14ac:dyDescent="0.2">
      <c r="A202" s="17"/>
      <c r="B202" s="39" t="s">
        <v>181</v>
      </c>
      <c r="C202" s="501" t="s">
        <v>160</v>
      </c>
      <c r="D202" s="499"/>
      <c r="E202" s="499">
        <v>35</v>
      </c>
      <c r="F202" s="499"/>
      <c r="G202" s="494">
        <f>(E202*F202)</f>
        <v>0</v>
      </c>
      <c r="H202" s="164"/>
      <c r="I202" s="132"/>
      <c r="J202" s="132"/>
      <c r="K202" s="132"/>
      <c r="L202" s="132"/>
      <c r="M202" s="132"/>
      <c r="N202" s="132"/>
      <c r="O202" s="132"/>
      <c r="P202" s="132"/>
      <c r="Q202" s="132"/>
    </row>
    <row r="203" spans="1:17" s="9" customFormat="1" outlineLevel="1" x14ac:dyDescent="0.2">
      <c r="A203" s="17"/>
      <c r="B203" s="39"/>
      <c r="C203" s="18"/>
      <c r="D203" s="19"/>
      <c r="E203" s="19"/>
      <c r="F203" s="19"/>
      <c r="G203" s="61"/>
      <c r="H203" s="164"/>
      <c r="I203" s="132"/>
      <c r="J203" s="132"/>
      <c r="K203" s="132"/>
      <c r="L203" s="132"/>
      <c r="M203" s="132"/>
      <c r="N203" s="132"/>
      <c r="O203" s="132"/>
      <c r="P203" s="132"/>
      <c r="Q203" s="132"/>
    </row>
    <row r="204" spans="1:17" s="9" customFormat="1" ht="51" outlineLevel="1" x14ac:dyDescent="0.2">
      <c r="A204" s="17">
        <v>2</v>
      </c>
      <c r="B204" s="39" t="s">
        <v>190</v>
      </c>
      <c r="C204" s="18"/>
      <c r="D204" s="19"/>
      <c r="E204" s="19"/>
      <c r="F204" s="97"/>
      <c r="G204" s="61"/>
      <c r="H204" s="164"/>
      <c r="I204" s="132"/>
      <c r="J204" s="132"/>
      <c r="K204" s="132"/>
      <c r="L204" s="132"/>
      <c r="M204" s="132"/>
      <c r="N204" s="132"/>
      <c r="O204" s="132"/>
      <c r="P204" s="132"/>
      <c r="Q204" s="132"/>
    </row>
    <row r="205" spans="1:17" s="9" customFormat="1" outlineLevel="1" x14ac:dyDescent="0.2">
      <c r="A205" s="17"/>
      <c r="B205" s="39"/>
      <c r="C205" s="501" t="s">
        <v>160</v>
      </c>
      <c r="D205" s="499"/>
      <c r="E205" s="499">
        <v>51</v>
      </c>
      <c r="F205" s="499"/>
      <c r="G205" s="494">
        <f>(E205*F205)</f>
        <v>0</v>
      </c>
      <c r="H205" s="164"/>
      <c r="I205" s="132"/>
      <c r="J205" s="132"/>
      <c r="K205" s="132"/>
      <c r="L205" s="132"/>
      <c r="M205" s="132"/>
      <c r="N205" s="132"/>
      <c r="O205" s="132"/>
      <c r="P205" s="132"/>
      <c r="Q205" s="132"/>
    </row>
    <row r="206" spans="1:17" s="9" customFormat="1" outlineLevel="1" x14ac:dyDescent="0.2">
      <c r="A206" s="17"/>
      <c r="B206" s="39"/>
      <c r="C206" s="18"/>
      <c r="D206" s="19"/>
      <c r="E206" s="19"/>
      <c r="F206" s="19"/>
      <c r="G206" s="61"/>
      <c r="H206" s="164"/>
      <c r="I206" s="132"/>
      <c r="J206" s="132"/>
      <c r="K206" s="132"/>
      <c r="L206" s="132"/>
      <c r="M206" s="132"/>
      <c r="N206" s="132"/>
      <c r="O206" s="132"/>
      <c r="P206" s="132"/>
      <c r="Q206" s="132"/>
    </row>
    <row r="207" spans="1:17" s="9" customFormat="1" outlineLevel="1" x14ac:dyDescent="0.2">
      <c r="A207" s="17"/>
      <c r="B207" s="89"/>
      <c r="C207" s="96"/>
      <c r="D207" s="97"/>
      <c r="E207" s="97"/>
      <c r="F207" s="97"/>
      <c r="G207" s="61"/>
      <c r="H207" s="164"/>
      <c r="I207" s="132"/>
      <c r="J207" s="132"/>
      <c r="K207" s="132"/>
      <c r="L207" s="132"/>
      <c r="M207" s="132"/>
      <c r="N207" s="132"/>
      <c r="O207" s="132"/>
      <c r="P207" s="132"/>
      <c r="Q207" s="132"/>
    </row>
    <row r="208" spans="1:17" s="9" customFormat="1" ht="38.25" outlineLevel="1" x14ac:dyDescent="0.2">
      <c r="A208" s="508">
        <v>3</v>
      </c>
      <c r="B208" s="39" t="s">
        <v>185</v>
      </c>
      <c r="C208" s="18"/>
      <c r="D208" s="19"/>
      <c r="E208" s="19"/>
      <c r="F208" s="97"/>
      <c r="G208" s="69"/>
      <c r="H208" s="164"/>
      <c r="I208" s="132"/>
      <c r="J208" s="132"/>
      <c r="K208" s="132"/>
      <c r="L208" s="132"/>
      <c r="M208" s="132"/>
      <c r="N208" s="132"/>
      <c r="O208" s="132"/>
      <c r="P208" s="132"/>
      <c r="Q208" s="132"/>
    </row>
    <row r="209" spans="1:17" s="9" customFormat="1" ht="38.25" outlineLevel="1" x14ac:dyDescent="0.2">
      <c r="A209" s="17"/>
      <c r="B209" s="39" t="s">
        <v>186</v>
      </c>
      <c r="C209" s="18"/>
      <c r="D209" s="19"/>
      <c r="E209" s="19"/>
      <c r="F209" s="97"/>
      <c r="G209" s="69"/>
      <c r="H209" s="164"/>
      <c r="I209" s="132"/>
      <c r="J209" s="132"/>
      <c r="K209" s="132"/>
      <c r="L209" s="132"/>
      <c r="M209" s="132"/>
      <c r="N209" s="132"/>
      <c r="O209" s="132"/>
      <c r="P209" s="132"/>
      <c r="Q209" s="132"/>
    </row>
    <row r="210" spans="1:17" s="9" customFormat="1" outlineLevel="1" x14ac:dyDescent="0.2">
      <c r="A210" s="17"/>
      <c r="B210" s="89" t="s">
        <v>214</v>
      </c>
      <c r="C210" s="507" t="s">
        <v>160</v>
      </c>
      <c r="D210" s="499"/>
      <c r="E210" s="499">
        <v>28</v>
      </c>
      <c r="F210" s="499"/>
      <c r="G210" s="494">
        <f>(E210*F210)</f>
        <v>0</v>
      </c>
      <c r="H210" s="164"/>
      <c r="I210" s="132"/>
      <c r="J210" s="132"/>
      <c r="K210" s="132"/>
      <c r="L210" s="132"/>
      <c r="M210" s="132"/>
      <c r="N210" s="132"/>
      <c r="O210" s="132"/>
      <c r="P210" s="132"/>
      <c r="Q210" s="132"/>
    </row>
    <row r="211" spans="1:17" s="9" customFormat="1" outlineLevel="1" x14ac:dyDescent="0.2">
      <c r="A211" s="17"/>
      <c r="B211" s="39" t="s">
        <v>213</v>
      </c>
      <c r="C211" s="501" t="s">
        <v>160</v>
      </c>
      <c r="D211" s="499"/>
      <c r="E211" s="499">
        <v>12</v>
      </c>
      <c r="F211" s="499"/>
      <c r="G211" s="494">
        <f>(E211*F211)</f>
        <v>0</v>
      </c>
      <c r="H211" s="164"/>
      <c r="I211" s="132"/>
      <c r="J211" s="132"/>
      <c r="K211" s="132"/>
      <c r="L211" s="132"/>
      <c r="M211" s="132"/>
      <c r="N211" s="132"/>
      <c r="O211" s="132"/>
      <c r="P211" s="132"/>
      <c r="Q211" s="132"/>
    </row>
    <row r="212" spans="1:17" s="9" customFormat="1" outlineLevel="1" x14ac:dyDescent="0.2">
      <c r="A212" s="17"/>
      <c r="B212" s="39"/>
      <c r="C212" s="18"/>
      <c r="D212" s="19"/>
      <c r="E212" s="19"/>
      <c r="F212" s="97"/>
      <c r="G212" s="61"/>
      <c r="H212" s="164"/>
      <c r="I212" s="132"/>
      <c r="J212" s="132"/>
      <c r="K212" s="132"/>
      <c r="L212" s="132"/>
      <c r="M212" s="132"/>
      <c r="N212" s="132"/>
      <c r="O212" s="132"/>
      <c r="P212" s="132"/>
      <c r="Q212" s="132"/>
    </row>
    <row r="213" spans="1:17" s="9" customFormat="1" ht="63.75" outlineLevel="1" x14ac:dyDescent="0.2">
      <c r="A213" s="17">
        <v>4</v>
      </c>
      <c r="B213" s="39" t="s">
        <v>192</v>
      </c>
      <c r="C213" s="18"/>
      <c r="D213" s="19"/>
      <c r="E213" s="19"/>
      <c r="F213" s="97"/>
      <c r="G213" s="61"/>
      <c r="H213" s="164"/>
      <c r="I213" s="132"/>
      <c r="J213" s="132"/>
      <c r="K213" s="132"/>
      <c r="L213" s="132"/>
      <c r="M213" s="132"/>
      <c r="N213" s="132"/>
      <c r="O213" s="132"/>
      <c r="P213" s="132"/>
      <c r="Q213" s="132"/>
    </row>
    <row r="214" spans="1:17" s="9" customFormat="1" outlineLevel="1" x14ac:dyDescent="0.2">
      <c r="A214" s="17"/>
      <c r="B214" s="39"/>
      <c r="C214" s="501" t="s">
        <v>193</v>
      </c>
      <c r="D214" s="499"/>
      <c r="E214" s="499">
        <v>3.5</v>
      </c>
      <c r="F214" s="499"/>
      <c r="G214" s="494">
        <f>(E214*F214)</f>
        <v>0</v>
      </c>
      <c r="H214" s="164"/>
      <c r="I214" s="132"/>
      <c r="J214" s="132"/>
      <c r="K214" s="132"/>
      <c r="L214" s="132"/>
      <c r="M214" s="132"/>
      <c r="N214" s="132"/>
      <c r="O214" s="132"/>
      <c r="P214" s="132"/>
      <c r="Q214" s="132"/>
    </row>
    <row r="215" spans="1:17" s="9" customFormat="1" outlineLevel="1" x14ac:dyDescent="0.2">
      <c r="A215" s="17"/>
      <c r="B215" s="39"/>
      <c r="C215" s="18"/>
      <c r="D215" s="19"/>
      <c r="E215" s="19"/>
      <c r="F215" s="97"/>
      <c r="G215" s="61"/>
      <c r="H215" s="164"/>
      <c r="I215" s="132"/>
      <c r="J215" s="132"/>
      <c r="K215" s="132"/>
      <c r="L215" s="132"/>
      <c r="M215" s="132"/>
      <c r="N215" s="132"/>
      <c r="O215" s="132"/>
      <c r="P215" s="132"/>
      <c r="Q215" s="132"/>
    </row>
    <row r="216" spans="1:17" s="9" customFormat="1" ht="51" outlineLevel="1" x14ac:dyDescent="0.2">
      <c r="A216" s="17">
        <v>5</v>
      </c>
      <c r="B216" s="39" t="s">
        <v>194</v>
      </c>
      <c r="C216" s="18"/>
      <c r="D216" s="19"/>
      <c r="E216" s="19"/>
      <c r="F216" s="97"/>
      <c r="G216" s="61"/>
      <c r="H216" s="164"/>
      <c r="I216" s="132"/>
      <c r="J216" s="132"/>
      <c r="K216" s="132"/>
      <c r="L216" s="132"/>
      <c r="M216" s="132"/>
      <c r="N216" s="132"/>
      <c r="O216" s="132"/>
      <c r="P216" s="132"/>
      <c r="Q216" s="132"/>
    </row>
    <row r="217" spans="1:17" s="9" customFormat="1" outlineLevel="1" x14ac:dyDescent="0.2">
      <c r="A217" s="17"/>
      <c r="B217" s="39"/>
      <c r="C217" s="501" t="s">
        <v>13</v>
      </c>
      <c r="D217" s="499"/>
      <c r="E217" s="499">
        <v>35</v>
      </c>
      <c r="F217" s="499"/>
      <c r="G217" s="494">
        <f>(E217*F217)</f>
        <v>0</v>
      </c>
      <c r="H217" s="164"/>
      <c r="I217" s="132"/>
      <c r="J217" s="132"/>
      <c r="K217" s="132"/>
      <c r="L217" s="132"/>
      <c r="M217" s="132"/>
      <c r="N217" s="132"/>
      <c r="O217" s="132"/>
      <c r="P217" s="132"/>
      <c r="Q217" s="132"/>
    </row>
    <row r="218" spans="1:17" s="9" customFormat="1" outlineLevel="1" x14ac:dyDescent="0.2">
      <c r="A218" s="17"/>
      <c r="B218" s="39"/>
      <c r="C218" s="18"/>
      <c r="D218" s="19"/>
      <c r="E218" s="19"/>
      <c r="F218" s="97"/>
      <c r="G218" s="61"/>
      <c r="H218" s="164"/>
      <c r="I218" s="132"/>
      <c r="J218" s="132"/>
      <c r="K218" s="132"/>
      <c r="L218" s="132"/>
      <c r="M218" s="132"/>
      <c r="N218" s="132"/>
      <c r="O218" s="132"/>
      <c r="P218" s="132"/>
      <c r="Q218" s="132"/>
    </row>
    <row r="219" spans="1:17" s="9" customFormat="1" ht="63.75" outlineLevel="1" x14ac:dyDescent="0.2">
      <c r="A219" s="17">
        <v>6</v>
      </c>
      <c r="B219" s="39" t="s">
        <v>195</v>
      </c>
      <c r="C219" s="18"/>
      <c r="D219" s="19"/>
      <c r="E219" s="19"/>
      <c r="F219" s="97"/>
      <c r="G219" s="61"/>
      <c r="H219" s="164"/>
      <c r="I219" s="132"/>
      <c r="J219" s="132"/>
      <c r="K219" s="132"/>
      <c r="L219" s="132"/>
      <c r="M219" s="132"/>
      <c r="N219" s="132"/>
      <c r="O219" s="132"/>
      <c r="P219" s="132"/>
      <c r="Q219" s="132"/>
    </row>
    <row r="220" spans="1:17" s="9" customFormat="1" outlineLevel="1" x14ac:dyDescent="0.2">
      <c r="A220" s="17"/>
      <c r="B220" s="39"/>
      <c r="C220" s="501" t="s">
        <v>193</v>
      </c>
      <c r="D220" s="499"/>
      <c r="E220" s="499">
        <v>16</v>
      </c>
      <c r="F220" s="499"/>
      <c r="G220" s="494">
        <f>(E220*F220)</f>
        <v>0</v>
      </c>
      <c r="H220" s="164"/>
      <c r="I220" s="132"/>
      <c r="J220" s="132"/>
      <c r="K220" s="132"/>
      <c r="L220" s="132"/>
      <c r="M220" s="132"/>
      <c r="N220" s="132"/>
      <c r="O220" s="132"/>
      <c r="P220" s="132"/>
      <c r="Q220" s="132"/>
    </row>
    <row r="221" spans="1:17" s="9" customFormat="1" outlineLevel="1" x14ac:dyDescent="0.2">
      <c r="A221" s="17"/>
      <c r="B221" s="39"/>
      <c r="C221" s="18"/>
      <c r="D221" s="19"/>
      <c r="E221" s="19"/>
      <c r="F221" s="97"/>
      <c r="G221" s="61"/>
      <c r="H221" s="164"/>
      <c r="I221" s="132"/>
      <c r="J221" s="132"/>
      <c r="K221" s="132"/>
      <c r="L221" s="132"/>
      <c r="M221" s="132"/>
      <c r="N221" s="132"/>
      <c r="O221" s="132"/>
      <c r="P221" s="132"/>
      <c r="Q221" s="132"/>
    </row>
    <row r="222" spans="1:17" s="9" customFormat="1" ht="38.25" outlineLevel="1" x14ac:dyDescent="0.2">
      <c r="A222" s="17">
        <v>7</v>
      </c>
      <c r="B222" s="39" t="s">
        <v>191</v>
      </c>
      <c r="C222" s="18"/>
      <c r="D222" s="19"/>
      <c r="E222" s="19"/>
      <c r="F222" s="97"/>
      <c r="G222" s="61"/>
      <c r="H222" s="164"/>
      <c r="I222" s="132"/>
      <c r="J222" s="132"/>
      <c r="K222" s="132"/>
      <c r="L222" s="132"/>
      <c r="M222" s="132"/>
      <c r="N222" s="132"/>
      <c r="O222" s="132"/>
      <c r="P222" s="132"/>
      <c r="Q222" s="132"/>
    </row>
    <row r="223" spans="1:17" s="9" customFormat="1" outlineLevel="1" x14ac:dyDescent="0.2">
      <c r="A223" s="17"/>
      <c r="B223" s="39"/>
      <c r="C223" s="501" t="s">
        <v>193</v>
      </c>
      <c r="D223" s="499"/>
      <c r="E223" s="499">
        <v>16</v>
      </c>
      <c r="F223" s="499"/>
      <c r="G223" s="494">
        <f>(E223*F223)</f>
        <v>0</v>
      </c>
      <c r="H223" s="164"/>
      <c r="I223" s="132"/>
      <c r="J223" s="132"/>
      <c r="K223" s="132"/>
      <c r="L223" s="132"/>
      <c r="M223" s="132"/>
      <c r="N223" s="132"/>
      <c r="O223" s="132"/>
      <c r="P223" s="132"/>
      <c r="Q223" s="132"/>
    </row>
    <row r="224" spans="1:17" s="9" customFormat="1" outlineLevel="1" x14ac:dyDescent="0.2">
      <c r="A224" s="17"/>
      <c r="B224" s="89"/>
      <c r="C224" s="96"/>
      <c r="D224" s="97"/>
      <c r="E224" s="97"/>
      <c r="F224" s="97"/>
      <c r="G224" s="61"/>
      <c r="H224" s="164"/>
      <c r="I224" s="132"/>
      <c r="J224" s="132"/>
      <c r="K224" s="132"/>
      <c r="L224" s="132"/>
      <c r="M224" s="132"/>
      <c r="N224" s="132"/>
      <c r="O224" s="132"/>
      <c r="P224" s="132"/>
      <c r="Q224" s="132"/>
    </row>
    <row r="225" spans="1:17" s="9" customFormat="1" ht="51" outlineLevel="1" x14ac:dyDescent="0.2">
      <c r="A225" s="17">
        <v>8</v>
      </c>
      <c r="B225" s="39" t="s">
        <v>187</v>
      </c>
      <c r="C225" s="18"/>
      <c r="D225" s="19"/>
      <c r="E225" s="19"/>
      <c r="F225" s="97"/>
      <c r="G225" s="61"/>
      <c r="H225" s="164"/>
      <c r="I225" s="132"/>
      <c r="J225" s="132"/>
      <c r="K225" s="132"/>
      <c r="L225" s="132"/>
      <c r="M225" s="132"/>
      <c r="N225" s="132"/>
      <c r="O225" s="132"/>
      <c r="P225" s="132"/>
      <c r="Q225" s="132"/>
    </row>
    <row r="226" spans="1:17" s="9" customFormat="1" outlineLevel="1" x14ac:dyDescent="0.2">
      <c r="A226" s="17"/>
      <c r="B226" s="39"/>
      <c r="C226" s="501" t="s">
        <v>160</v>
      </c>
      <c r="D226" s="499"/>
      <c r="E226" s="499">
        <v>8</v>
      </c>
      <c r="F226" s="499"/>
      <c r="G226" s="494">
        <f>(E226*F226)</f>
        <v>0</v>
      </c>
      <c r="H226" s="164"/>
      <c r="I226" s="132"/>
      <c r="J226" s="132"/>
      <c r="K226" s="132"/>
      <c r="L226" s="132"/>
      <c r="M226" s="132"/>
      <c r="N226" s="132"/>
      <c r="O226" s="132"/>
      <c r="P226" s="132"/>
      <c r="Q226" s="132"/>
    </row>
    <row r="227" spans="1:17" s="9" customFormat="1" outlineLevel="1" x14ac:dyDescent="0.2">
      <c r="A227" s="17"/>
      <c r="B227" s="39"/>
      <c r="C227" s="18"/>
      <c r="D227" s="19"/>
      <c r="E227" s="19"/>
      <c r="F227" s="19"/>
      <c r="G227" s="61"/>
      <c r="H227" s="164"/>
      <c r="I227" s="132"/>
      <c r="J227" s="132"/>
      <c r="K227" s="132"/>
      <c r="L227" s="132"/>
      <c r="M227" s="132"/>
      <c r="N227" s="132"/>
      <c r="O227" s="132"/>
      <c r="P227" s="132"/>
      <c r="Q227" s="132"/>
    </row>
    <row r="228" spans="1:17" s="9" customFormat="1" ht="51" outlineLevel="1" x14ac:dyDescent="0.2">
      <c r="A228" s="511">
        <v>9</v>
      </c>
      <c r="B228" s="39" t="s">
        <v>196</v>
      </c>
      <c r="C228" s="18"/>
      <c r="D228" s="19"/>
      <c r="E228" s="19"/>
      <c r="F228" s="19"/>
      <c r="G228" s="61"/>
      <c r="H228" s="164"/>
      <c r="I228" s="132"/>
      <c r="J228" s="132"/>
      <c r="K228" s="132"/>
      <c r="L228" s="132"/>
      <c r="M228" s="132"/>
      <c r="N228" s="132"/>
      <c r="O228" s="132"/>
      <c r="P228" s="132"/>
      <c r="Q228" s="132"/>
    </row>
    <row r="229" spans="1:17" s="9" customFormat="1" outlineLevel="1" x14ac:dyDescent="0.2">
      <c r="A229" s="17"/>
      <c r="B229" s="89"/>
      <c r="C229" s="510" t="s">
        <v>22</v>
      </c>
      <c r="D229" s="499"/>
      <c r="E229" s="499">
        <v>35</v>
      </c>
      <c r="F229" s="499"/>
      <c r="G229" s="494">
        <f>(E229*F229)</f>
        <v>0</v>
      </c>
      <c r="H229" s="164"/>
      <c r="I229" s="132"/>
      <c r="J229" s="132"/>
      <c r="K229" s="132"/>
      <c r="L229" s="132"/>
      <c r="M229" s="132"/>
      <c r="N229" s="132"/>
      <c r="O229" s="132"/>
      <c r="P229" s="132"/>
      <c r="Q229" s="132"/>
    </row>
    <row r="230" spans="1:17" s="9" customFormat="1" outlineLevel="1" x14ac:dyDescent="0.2">
      <c r="A230" s="17"/>
      <c r="B230" s="89"/>
      <c r="C230" s="96"/>
      <c r="D230" s="97"/>
      <c r="E230" s="97"/>
      <c r="F230" s="97"/>
      <c r="G230" s="61"/>
      <c r="H230" s="164"/>
      <c r="I230" s="132"/>
      <c r="J230" s="132"/>
      <c r="K230" s="132"/>
      <c r="L230" s="132"/>
      <c r="M230" s="132"/>
      <c r="N230" s="132"/>
      <c r="O230" s="132"/>
      <c r="P230" s="132"/>
      <c r="Q230" s="132"/>
    </row>
    <row r="231" spans="1:17" s="9" customFormat="1" ht="13.5" outlineLevel="1" thickBot="1" x14ac:dyDescent="0.25">
      <c r="A231" s="17"/>
      <c r="B231" s="89"/>
      <c r="C231" s="96"/>
      <c r="D231" s="97"/>
      <c r="E231" s="97"/>
      <c r="F231" s="97"/>
      <c r="G231" s="61"/>
      <c r="H231" s="164"/>
      <c r="I231" s="132"/>
      <c r="J231" s="132"/>
      <c r="K231" s="132"/>
      <c r="L231" s="132"/>
      <c r="M231" s="132"/>
      <c r="N231" s="132"/>
      <c r="O231" s="132"/>
      <c r="P231" s="132"/>
      <c r="Q231" s="132"/>
    </row>
    <row r="232" spans="1:17" ht="13.5" thickBot="1" x14ac:dyDescent="0.25">
      <c r="A232" s="29"/>
      <c r="B232" s="129" t="s">
        <v>189</v>
      </c>
      <c r="C232" s="94"/>
      <c r="D232" s="95"/>
      <c r="E232" s="95"/>
      <c r="F232" s="95"/>
      <c r="G232" s="500">
        <f>SUM(G199:G231)</f>
        <v>0</v>
      </c>
    </row>
    <row r="233" spans="1:17" x14ac:dyDescent="0.2">
      <c r="A233" s="57"/>
      <c r="B233" s="143"/>
      <c r="C233" s="108"/>
      <c r="D233" s="109"/>
      <c r="E233" s="109"/>
      <c r="F233" s="109"/>
      <c r="G233" s="70"/>
    </row>
    <row r="234" spans="1:17" x14ac:dyDescent="0.2">
      <c r="A234" s="57"/>
      <c r="B234" s="143"/>
      <c r="C234" s="108"/>
      <c r="D234" s="109"/>
      <c r="E234" s="109"/>
      <c r="F234" s="109"/>
      <c r="G234" s="70"/>
    </row>
    <row r="235" spans="1:17" ht="15" x14ac:dyDescent="0.2">
      <c r="A235" s="142" t="s">
        <v>177</v>
      </c>
      <c r="B235" s="141" t="s">
        <v>178</v>
      </c>
      <c r="C235" s="96"/>
      <c r="D235" s="97"/>
      <c r="E235" s="97"/>
      <c r="F235" s="97"/>
      <c r="G235" s="19"/>
    </row>
    <row r="236" spans="1:17" s="139" customFormat="1" outlineLevel="1" x14ac:dyDescent="0.2">
      <c r="A236" s="24"/>
      <c r="B236" s="136"/>
      <c r="C236" s="137"/>
      <c r="D236" s="138"/>
      <c r="E236" s="61"/>
      <c r="F236" s="61"/>
      <c r="G236" s="71"/>
      <c r="H236" s="163"/>
    </row>
    <row r="237" spans="1:17" s="139" customFormat="1" outlineLevel="1" x14ac:dyDescent="0.2">
      <c r="A237" s="24"/>
      <c r="B237" s="47"/>
      <c r="C237" s="137"/>
      <c r="D237" s="138"/>
      <c r="E237" s="61"/>
      <c r="F237" s="61"/>
      <c r="G237" s="71"/>
      <c r="H237" s="163"/>
    </row>
    <row r="238" spans="1:17" s="9" customFormat="1" outlineLevel="1" x14ac:dyDescent="0.2">
      <c r="A238" s="17"/>
      <c r="B238" s="89"/>
      <c r="C238" s="96"/>
      <c r="D238" s="97"/>
      <c r="E238" s="97"/>
      <c r="F238" s="97"/>
      <c r="G238" s="72"/>
      <c r="H238" s="164"/>
      <c r="I238" s="132"/>
      <c r="J238" s="132"/>
      <c r="K238" s="132"/>
      <c r="L238" s="132"/>
      <c r="M238" s="132"/>
      <c r="N238" s="132"/>
      <c r="O238" s="132"/>
      <c r="P238" s="132"/>
      <c r="Q238" s="132"/>
    </row>
    <row r="239" spans="1:17" s="9" customFormat="1" ht="76.5" outlineLevel="1" x14ac:dyDescent="0.2">
      <c r="A239" s="17">
        <v>1</v>
      </c>
      <c r="B239" s="39" t="s">
        <v>198</v>
      </c>
      <c r="C239" s="18"/>
      <c r="D239" s="19"/>
      <c r="E239" s="19"/>
      <c r="F239" s="19"/>
      <c r="G239" s="72"/>
      <c r="H239" s="164"/>
      <c r="I239" s="132"/>
      <c r="J239" s="132"/>
      <c r="K239" s="132"/>
      <c r="L239" s="132"/>
      <c r="M239" s="132"/>
      <c r="N239" s="132"/>
      <c r="O239" s="132"/>
      <c r="P239" s="132"/>
      <c r="Q239" s="132"/>
    </row>
    <row r="240" spans="1:17" s="9" customFormat="1" ht="38.25" outlineLevel="1" x14ac:dyDescent="0.2">
      <c r="A240" s="17"/>
      <c r="B240" s="39" t="s">
        <v>197</v>
      </c>
      <c r="C240" s="18"/>
      <c r="D240" s="19"/>
      <c r="E240" s="19"/>
      <c r="F240" s="19"/>
      <c r="G240" s="72"/>
      <c r="H240" s="164"/>
      <c r="I240" s="132"/>
      <c r="J240" s="132"/>
      <c r="K240" s="132"/>
      <c r="L240" s="132"/>
      <c r="M240" s="132"/>
      <c r="N240" s="132"/>
      <c r="O240" s="132"/>
      <c r="P240" s="132"/>
      <c r="Q240" s="132"/>
    </row>
    <row r="241" spans="1:17" s="9" customFormat="1" ht="51" outlineLevel="1" x14ac:dyDescent="0.2">
      <c r="A241" s="17"/>
      <c r="B241" s="39" t="s">
        <v>203</v>
      </c>
      <c r="C241" s="18"/>
      <c r="D241" s="19"/>
      <c r="E241" s="19"/>
      <c r="F241" s="19"/>
      <c r="G241" s="72"/>
      <c r="H241" s="164"/>
      <c r="I241" s="132"/>
      <c r="J241" s="132"/>
      <c r="K241" s="132"/>
      <c r="L241" s="132"/>
      <c r="M241" s="132"/>
      <c r="N241" s="132"/>
      <c r="O241" s="132"/>
      <c r="P241" s="132"/>
      <c r="Q241" s="132"/>
    </row>
    <row r="242" spans="1:17" s="9" customFormat="1" outlineLevel="1" x14ac:dyDescent="0.2">
      <c r="A242" s="17"/>
      <c r="B242" s="39"/>
      <c r="C242" s="501" t="s">
        <v>160</v>
      </c>
      <c r="D242" s="499"/>
      <c r="E242" s="499">
        <v>2.2000000000000002</v>
      </c>
      <c r="F242" s="499"/>
      <c r="G242" s="494">
        <f>(E242*F242)</f>
        <v>0</v>
      </c>
      <c r="H242" s="164"/>
      <c r="I242" s="132"/>
      <c r="J242" s="132"/>
      <c r="K242" s="132"/>
      <c r="L242" s="132"/>
      <c r="M242" s="132"/>
      <c r="N242" s="132"/>
      <c r="O242" s="132"/>
      <c r="P242" s="132"/>
      <c r="Q242" s="132"/>
    </row>
    <row r="243" spans="1:17" s="9" customFormat="1" outlineLevel="1" x14ac:dyDescent="0.2">
      <c r="A243" s="17"/>
      <c r="B243" s="89"/>
      <c r="C243" s="96"/>
      <c r="D243" s="97"/>
      <c r="E243" s="97"/>
      <c r="F243" s="97"/>
      <c r="G243" s="72"/>
      <c r="H243" s="164"/>
      <c r="I243" s="132"/>
      <c r="J243" s="132"/>
      <c r="K243" s="132"/>
      <c r="L243" s="132"/>
      <c r="M243" s="132"/>
      <c r="N243" s="132"/>
      <c r="O243" s="132"/>
      <c r="P243" s="132"/>
      <c r="Q243" s="132"/>
    </row>
    <row r="244" spans="1:17" s="9" customFormat="1" ht="51" outlineLevel="1" x14ac:dyDescent="0.2">
      <c r="A244" s="17">
        <v>2</v>
      </c>
      <c r="B244" s="39" t="s">
        <v>199</v>
      </c>
      <c r="C244" s="96"/>
      <c r="D244" s="97"/>
      <c r="E244" s="97"/>
      <c r="F244" s="97"/>
      <c r="G244" s="69"/>
      <c r="H244" s="164"/>
      <c r="I244" s="132"/>
      <c r="J244" s="132"/>
      <c r="K244" s="132"/>
      <c r="L244" s="132"/>
      <c r="M244" s="132"/>
      <c r="N244" s="132"/>
      <c r="O244" s="132"/>
      <c r="P244" s="132"/>
      <c r="Q244" s="132"/>
    </row>
    <row r="245" spans="1:17" s="9" customFormat="1" ht="25.5" outlineLevel="1" x14ac:dyDescent="0.2">
      <c r="A245" s="17"/>
      <c r="B245" s="39" t="s">
        <v>200</v>
      </c>
      <c r="C245" s="96"/>
      <c r="D245" s="97"/>
      <c r="E245" s="97"/>
      <c r="F245" s="97"/>
      <c r="G245" s="69"/>
      <c r="H245" s="164"/>
      <c r="I245" s="132"/>
      <c r="J245" s="132"/>
      <c r="K245" s="132"/>
      <c r="L245" s="132"/>
      <c r="M245" s="132"/>
      <c r="N245" s="132"/>
      <c r="O245" s="132"/>
      <c r="P245" s="132"/>
      <c r="Q245" s="132"/>
    </row>
    <row r="246" spans="1:17" s="140" customFormat="1" outlineLevel="1" x14ac:dyDescent="0.2">
      <c r="A246" s="17"/>
      <c r="B246" s="45" t="s">
        <v>201</v>
      </c>
      <c r="C246" s="501" t="s">
        <v>13</v>
      </c>
      <c r="D246" s="499"/>
      <c r="E246" s="499">
        <v>40</v>
      </c>
      <c r="F246" s="499"/>
      <c r="G246" s="494">
        <f>(E246*F246)</f>
        <v>0</v>
      </c>
      <c r="H246" s="163"/>
    </row>
    <row r="247" spans="1:17" s="140" customFormat="1" outlineLevel="1" x14ac:dyDescent="0.2">
      <c r="A247" s="17"/>
      <c r="B247" s="45" t="s">
        <v>202</v>
      </c>
      <c r="C247" s="501" t="s">
        <v>13</v>
      </c>
      <c r="D247" s="499"/>
      <c r="E247" s="499">
        <v>4.5</v>
      </c>
      <c r="F247" s="499"/>
      <c r="G247" s="494">
        <f>(E247*F247)</f>
        <v>0</v>
      </c>
      <c r="H247" s="163"/>
    </row>
    <row r="248" spans="1:17" s="9" customFormat="1" outlineLevel="1" x14ac:dyDescent="0.2">
      <c r="A248" s="17"/>
      <c r="B248" s="89"/>
      <c r="C248" s="96"/>
      <c r="D248" s="97"/>
      <c r="E248" s="97"/>
      <c r="F248" s="97"/>
      <c r="G248" s="61"/>
      <c r="H248" s="164"/>
      <c r="I248" s="132"/>
      <c r="J248" s="132"/>
      <c r="K248" s="132"/>
      <c r="L248" s="132"/>
      <c r="M248" s="132"/>
      <c r="N248" s="132"/>
      <c r="O248" s="132"/>
      <c r="P248" s="132"/>
      <c r="Q248" s="132"/>
    </row>
    <row r="249" spans="1:17" s="9" customFormat="1" ht="38.25" outlineLevel="1" x14ac:dyDescent="0.2">
      <c r="A249" s="17">
        <v>3</v>
      </c>
      <c r="B249" s="39" t="s">
        <v>204</v>
      </c>
      <c r="C249" s="96"/>
      <c r="D249" s="97"/>
      <c r="E249" s="97"/>
      <c r="F249" s="97"/>
      <c r="G249" s="61"/>
      <c r="H249" s="164"/>
      <c r="I249" s="132"/>
      <c r="J249" s="132"/>
      <c r="K249" s="132"/>
      <c r="L249" s="132"/>
      <c r="M249" s="132"/>
      <c r="N249" s="132"/>
      <c r="O249" s="132"/>
      <c r="P249" s="132"/>
      <c r="Q249" s="132"/>
    </row>
    <row r="250" spans="1:17" s="9" customFormat="1" ht="51" outlineLevel="1" x14ac:dyDescent="0.2">
      <c r="A250" s="17"/>
      <c r="B250" s="39" t="s">
        <v>206</v>
      </c>
      <c r="C250" s="96"/>
      <c r="D250" s="97"/>
      <c r="E250" s="97"/>
      <c r="F250" s="97"/>
      <c r="G250" s="61"/>
      <c r="H250" s="164"/>
      <c r="I250" s="132"/>
      <c r="J250" s="132"/>
      <c r="K250" s="132"/>
      <c r="L250" s="132"/>
      <c r="M250" s="132"/>
      <c r="N250" s="132"/>
      <c r="O250" s="132"/>
      <c r="P250" s="132"/>
      <c r="Q250" s="132"/>
    </row>
    <row r="251" spans="1:17" s="9" customFormat="1" ht="25.5" outlineLevel="1" x14ac:dyDescent="0.2">
      <c r="A251" s="17"/>
      <c r="B251" s="39" t="s">
        <v>205</v>
      </c>
      <c r="C251" s="96"/>
      <c r="D251" s="97"/>
      <c r="E251" s="97"/>
      <c r="F251" s="97"/>
      <c r="G251" s="61"/>
      <c r="H251" s="164"/>
      <c r="I251" s="132"/>
      <c r="J251" s="132"/>
      <c r="K251" s="132"/>
      <c r="L251" s="132"/>
      <c r="M251" s="132"/>
      <c r="N251" s="132"/>
      <c r="O251" s="132"/>
      <c r="P251" s="132"/>
      <c r="Q251" s="132"/>
    </row>
    <row r="252" spans="1:17" s="9" customFormat="1" outlineLevel="1" x14ac:dyDescent="0.2">
      <c r="A252" s="17"/>
      <c r="B252" s="39"/>
      <c r="C252" s="501" t="s">
        <v>22</v>
      </c>
      <c r="D252" s="498"/>
      <c r="E252" s="499">
        <v>52.5</v>
      </c>
      <c r="F252" s="499"/>
      <c r="G252" s="494">
        <f>(E252*F252)</f>
        <v>0</v>
      </c>
      <c r="H252" s="164"/>
      <c r="I252" s="132"/>
      <c r="J252" s="132"/>
      <c r="K252" s="132"/>
      <c r="L252" s="132"/>
      <c r="M252" s="132"/>
      <c r="N252" s="132"/>
      <c r="O252" s="132"/>
      <c r="P252" s="132"/>
      <c r="Q252" s="132"/>
    </row>
    <row r="253" spans="1:17" s="9" customFormat="1" outlineLevel="1" x14ac:dyDescent="0.2">
      <c r="A253" s="17"/>
      <c r="B253" s="39"/>
      <c r="C253" s="96"/>
      <c r="D253" s="97"/>
      <c r="E253" s="19"/>
      <c r="F253" s="97"/>
      <c r="G253" s="61"/>
      <c r="H253" s="164"/>
      <c r="I253" s="132"/>
      <c r="J253" s="132"/>
      <c r="K253" s="132"/>
      <c r="L253" s="132"/>
      <c r="M253" s="132"/>
      <c r="N253" s="132"/>
      <c r="O253" s="132"/>
      <c r="P253" s="132"/>
      <c r="Q253" s="132"/>
    </row>
    <row r="254" spans="1:17" s="9" customFormat="1" ht="25.5" outlineLevel="1" x14ac:dyDescent="0.2">
      <c r="A254" s="17">
        <v>4</v>
      </c>
      <c r="B254" s="39" t="s">
        <v>207</v>
      </c>
      <c r="C254" s="96"/>
      <c r="D254" s="97"/>
      <c r="E254" s="19"/>
      <c r="F254" s="97"/>
      <c r="G254" s="61"/>
      <c r="H254" s="164"/>
      <c r="I254" s="132"/>
      <c r="J254" s="132"/>
      <c r="K254" s="132"/>
      <c r="L254" s="132"/>
      <c r="M254" s="132"/>
      <c r="N254" s="132"/>
      <c r="O254" s="132"/>
      <c r="P254" s="132"/>
      <c r="Q254" s="132"/>
    </row>
    <row r="255" spans="1:17" s="9" customFormat="1" ht="51" outlineLevel="1" x14ac:dyDescent="0.2">
      <c r="A255" s="17"/>
      <c r="B255" s="39" t="s">
        <v>208</v>
      </c>
      <c r="C255" s="501" t="s">
        <v>30</v>
      </c>
      <c r="D255" s="499"/>
      <c r="E255" s="499">
        <v>1</v>
      </c>
      <c r="F255" s="499"/>
      <c r="G255" s="494">
        <f>(E255*F255)</f>
        <v>0</v>
      </c>
      <c r="H255" s="164"/>
      <c r="I255" s="132"/>
      <c r="J255" s="132"/>
      <c r="K255" s="132"/>
      <c r="L255" s="132"/>
      <c r="M255" s="132"/>
      <c r="N255" s="132"/>
      <c r="O255" s="132"/>
      <c r="P255" s="132"/>
      <c r="Q255" s="132"/>
    </row>
    <row r="256" spans="1:17" s="9" customFormat="1" outlineLevel="1" x14ac:dyDescent="0.2">
      <c r="A256" s="17"/>
      <c r="B256" s="89"/>
      <c r="C256" s="96"/>
      <c r="D256" s="97"/>
      <c r="E256" s="19"/>
      <c r="F256" s="97"/>
      <c r="G256" s="61"/>
      <c r="H256" s="164"/>
      <c r="I256" s="132"/>
      <c r="J256" s="132"/>
      <c r="K256" s="132"/>
      <c r="L256" s="132"/>
      <c r="M256" s="132"/>
      <c r="N256" s="132"/>
      <c r="O256" s="132"/>
      <c r="P256" s="132"/>
      <c r="Q256" s="132"/>
    </row>
    <row r="257" spans="1:17" s="9" customFormat="1" ht="25.5" outlineLevel="1" x14ac:dyDescent="0.2">
      <c r="A257" s="17">
        <v>5</v>
      </c>
      <c r="B257" s="39" t="s">
        <v>209</v>
      </c>
      <c r="C257" s="18"/>
      <c r="D257" s="97"/>
      <c r="E257" s="19"/>
      <c r="F257" s="97"/>
      <c r="G257" s="61"/>
      <c r="H257" s="164"/>
      <c r="I257" s="132"/>
      <c r="J257" s="132"/>
      <c r="K257" s="132"/>
      <c r="L257" s="132"/>
      <c r="M257" s="132"/>
      <c r="N257" s="132"/>
      <c r="O257" s="132"/>
      <c r="P257" s="132"/>
      <c r="Q257" s="132"/>
    </row>
    <row r="258" spans="1:17" s="9" customFormat="1" ht="25.5" outlineLevel="1" x14ac:dyDescent="0.2">
      <c r="A258" s="17"/>
      <c r="B258" s="39" t="s">
        <v>210</v>
      </c>
      <c r="C258" s="18"/>
      <c r="D258" s="97"/>
      <c r="E258" s="19"/>
      <c r="F258" s="97"/>
      <c r="G258" s="61"/>
      <c r="H258" s="164"/>
      <c r="I258" s="132"/>
      <c r="J258" s="132"/>
      <c r="K258" s="132"/>
      <c r="L258" s="132"/>
      <c r="M258" s="132"/>
      <c r="N258" s="132"/>
      <c r="O258" s="132"/>
      <c r="P258" s="132"/>
      <c r="Q258" s="132"/>
    </row>
    <row r="259" spans="1:17" s="9" customFormat="1" ht="63.75" outlineLevel="1" x14ac:dyDescent="0.2">
      <c r="A259" s="17"/>
      <c r="B259" s="39" t="s">
        <v>211</v>
      </c>
      <c r="C259" s="18"/>
      <c r="D259" s="97"/>
      <c r="E259" s="19"/>
      <c r="F259" s="97"/>
      <c r="G259" s="61"/>
      <c r="H259" s="164"/>
      <c r="I259" s="132"/>
      <c r="J259" s="132"/>
      <c r="K259" s="132"/>
      <c r="L259" s="132"/>
      <c r="M259" s="132"/>
      <c r="N259" s="132"/>
      <c r="O259" s="132"/>
      <c r="P259" s="132"/>
      <c r="Q259" s="132"/>
    </row>
    <row r="260" spans="1:17" s="9" customFormat="1" outlineLevel="1" x14ac:dyDescent="0.2">
      <c r="A260" s="17"/>
      <c r="B260" s="39"/>
      <c r="C260" s="501" t="s">
        <v>30</v>
      </c>
      <c r="D260" s="498"/>
      <c r="E260" s="499">
        <v>2</v>
      </c>
      <c r="F260" s="499"/>
      <c r="G260" s="494">
        <f>(E260*F260)</f>
        <v>0</v>
      </c>
      <c r="H260" s="164"/>
      <c r="I260" s="132"/>
      <c r="J260" s="132"/>
      <c r="K260" s="132"/>
      <c r="L260" s="132"/>
      <c r="M260" s="132"/>
      <c r="N260" s="132"/>
      <c r="O260" s="132"/>
      <c r="P260" s="132"/>
      <c r="Q260" s="132"/>
    </row>
    <row r="261" spans="1:17" s="9" customFormat="1" outlineLevel="1" x14ac:dyDescent="0.2">
      <c r="A261" s="17"/>
      <c r="B261" s="89"/>
      <c r="C261" s="96"/>
      <c r="D261" s="97"/>
      <c r="E261" s="97"/>
      <c r="F261" s="97"/>
      <c r="G261" s="61"/>
      <c r="H261" s="164"/>
      <c r="I261" s="132"/>
      <c r="J261" s="132"/>
      <c r="K261" s="132"/>
      <c r="L261" s="132"/>
      <c r="M261" s="132"/>
      <c r="N261" s="132"/>
      <c r="O261" s="132"/>
      <c r="P261" s="132"/>
      <c r="Q261" s="132"/>
    </row>
    <row r="262" spans="1:17" s="9" customFormat="1" ht="13.5" outlineLevel="1" thickBot="1" x14ac:dyDescent="0.25">
      <c r="A262" s="17"/>
      <c r="B262" s="89"/>
      <c r="C262" s="96"/>
      <c r="D262" s="97"/>
      <c r="E262" s="97"/>
      <c r="F262" s="97"/>
      <c r="G262" s="61"/>
      <c r="H262" s="164"/>
      <c r="I262" s="132"/>
      <c r="J262" s="132"/>
      <c r="K262" s="132"/>
      <c r="L262" s="132"/>
      <c r="M262" s="132"/>
      <c r="N262" s="132"/>
      <c r="O262" s="132"/>
      <c r="P262" s="132"/>
      <c r="Q262" s="132"/>
    </row>
    <row r="263" spans="1:17" ht="13.5" thickBot="1" x14ac:dyDescent="0.25">
      <c r="A263" s="29"/>
      <c r="B263" s="129" t="s">
        <v>212</v>
      </c>
      <c r="C263" s="94"/>
      <c r="D263" s="95"/>
      <c r="E263" s="95"/>
      <c r="F263" s="95"/>
      <c r="G263" s="500">
        <f>SUM(G239:G262)</f>
        <v>0</v>
      </c>
    </row>
    <row r="264" spans="1:17" x14ac:dyDescent="0.2">
      <c r="A264" s="57"/>
      <c r="B264" s="143"/>
      <c r="C264" s="108"/>
      <c r="D264" s="109"/>
      <c r="E264" s="109"/>
      <c r="F264" s="109"/>
      <c r="G264" s="70"/>
    </row>
    <row r="265" spans="1:17" x14ac:dyDescent="0.2">
      <c r="A265" s="17"/>
      <c r="B265" s="89"/>
      <c r="C265" s="96"/>
      <c r="D265" s="97"/>
      <c r="E265" s="97"/>
      <c r="F265" s="97"/>
      <c r="G265" s="19"/>
    </row>
    <row r="266" spans="1:17" s="11" customFormat="1" ht="15" x14ac:dyDescent="0.2">
      <c r="A266" s="142" t="s">
        <v>328</v>
      </c>
      <c r="B266" s="141" t="s">
        <v>27</v>
      </c>
      <c r="C266" s="99"/>
      <c r="D266" s="100"/>
      <c r="E266" s="87"/>
      <c r="F266" s="87"/>
      <c r="G266" s="71"/>
      <c r="H266" s="164"/>
      <c r="I266" s="133"/>
      <c r="J266" s="133"/>
      <c r="K266" s="133"/>
      <c r="L266" s="133"/>
      <c r="M266" s="133"/>
      <c r="N266" s="133"/>
      <c r="O266" s="133"/>
      <c r="P266" s="133"/>
      <c r="Q266" s="133"/>
    </row>
    <row r="267" spans="1:17" s="139" customFormat="1" outlineLevel="1" x14ac:dyDescent="0.2">
      <c r="A267" s="24"/>
      <c r="B267" s="136"/>
      <c r="C267" s="137"/>
      <c r="D267" s="138"/>
      <c r="E267" s="61"/>
      <c r="F267" s="61"/>
      <c r="G267" s="71"/>
      <c r="H267" s="163"/>
    </row>
    <row r="268" spans="1:17" s="139" customFormat="1" ht="102" outlineLevel="1" x14ac:dyDescent="0.2">
      <c r="A268" s="24"/>
      <c r="B268" s="47" t="s">
        <v>259</v>
      </c>
      <c r="C268" s="137"/>
      <c r="D268" s="138"/>
      <c r="E268" s="61"/>
      <c r="F268" s="61"/>
      <c r="G268" s="71"/>
      <c r="H268" s="163"/>
    </row>
    <row r="269" spans="1:17" s="139" customFormat="1" ht="25.5" outlineLevel="1" x14ac:dyDescent="0.2">
      <c r="A269" s="24"/>
      <c r="B269" s="136" t="s">
        <v>175</v>
      </c>
      <c r="C269" s="137"/>
      <c r="D269" s="138"/>
      <c r="E269" s="61"/>
      <c r="F269" s="61"/>
      <c r="G269" s="71"/>
      <c r="H269" s="163"/>
    </row>
    <row r="270" spans="1:17" s="140" customFormat="1" ht="51" outlineLevel="1" x14ac:dyDescent="0.2">
      <c r="A270" s="17"/>
      <c r="B270" s="39" t="s">
        <v>176</v>
      </c>
      <c r="C270" s="18"/>
      <c r="D270" s="19"/>
      <c r="E270" s="19"/>
      <c r="F270" s="19"/>
      <c r="G270" s="72"/>
      <c r="H270" s="163"/>
    </row>
    <row r="271" spans="1:17" s="9" customFormat="1" outlineLevel="1" x14ac:dyDescent="0.2">
      <c r="A271" s="17"/>
      <c r="B271" s="89"/>
      <c r="C271" s="96"/>
      <c r="D271" s="97"/>
      <c r="E271" s="97"/>
      <c r="F271" s="97"/>
      <c r="G271" s="72"/>
      <c r="H271" s="164"/>
      <c r="I271" s="132"/>
      <c r="J271" s="132"/>
      <c r="K271" s="132"/>
      <c r="L271" s="132"/>
      <c r="M271" s="132"/>
      <c r="N271" s="132"/>
      <c r="O271" s="132"/>
      <c r="P271" s="132"/>
      <c r="Q271" s="132"/>
    </row>
    <row r="272" spans="1:17" s="9" customFormat="1" ht="38.25" outlineLevel="1" x14ac:dyDescent="0.2">
      <c r="A272" s="17">
        <v>1</v>
      </c>
      <c r="B272" s="39" t="s">
        <v>235</v>
      </c>
      <c r="C272" s="96"/>
      <c r="D272" s="97"/>
      <c r="E272" s="97"/>
      <c r="F272" s="97"/>
      <c r="G272" s="72"/>
      <c r="H272" s="164"/>
      <c r="I272" s="132"/>
      <c r="J272" s="132"/>
      <c r="K272" s="132"/>
      <c r="L272" s="132"/>
      <c r="M272" s="132"/>
      <c r="N272" s="132"/>
      <c r="O272" s="132"/>
      <c r="P272" s="132"/>
      <c r="Q272" s="132"/>
    </row>
    <row r="273" spans="1:17" s="9" customFormat="1" ht="38.25" outlineLevel="1" x14ac:dyDescent="0.2">
      <c r="A273" s="17"/>
      <c r="B273" s="39" t="s">
        <v>232</v>
      </c>
      <c r="C273" s="96"/>
      <c r="D273" s="97"/>
      <c r="E273" s="97"/>
      <c r="F273" s="97"/>
      <c r="G273" s="72"/>
      <c r="H273" s="164"/>
      <c r="I273" s="132"/>
      <c r="J273" s="132"/>
      <c r="K273" s="132"/>
      <c r="L273" s="132"/>
      <c r="M273" s="132"/>
      <c r="N273" s="132"/>
      <c r="O273" s="132"/>
      <c r="P273" s="132"/>
      <c r="Q273" s="132"/>
    </row>
    <row r="274" spans="1:17" s="9" customFormat="1" ht="25.5" outlineLevel="1" x14ac:dyDescent="0.2">
      <c r="A274" s="17"/>
      <c r="B274" s="39" t="s">
        <v>238</v>
      </c>
      <c r="C274" s="96"/>
      <c r="D274" s="97"/>
      <c r="E274" s="97"/>
      <c r="F274" s="97"/>
      <c r="G274" s="72"/>
      <c r="H274" s="164"/>
      <c r="I274" s="132"/>
      <c r="J274" s="132"/>
      <c r="K274" s="132"/>
      <c r="L274" s="132"/>
      <c r="M274" s="132"/>
      <c r="N274" s="132"/>
      <c r="O274" s="132"/>
      <c r="P274" s="132"/>
      <c r="Q274" s="132"/>
    </row>
    <row r="275" spans="1:17" s="9" customFormat="1" outlineLevel="1" x14ac:dyDescent="0.2">
      <c r="A275" s="17"/>
      <c r="B275" s="45" t="s">
        <v>233</v>
      </c>
      <c r="C275" s="501" t="s">
        <v>160</v>
      </c>
      <c r="D275" s="498"/>
      <c r="E275" s="499">
        <v>2.5</v>
      </c>
      <c r="F275" s="499"/>
      <c r="G275" s="494">
        <f>(E275*F275)</f>
        <v>0</v>
      </c>
      <c r="H275" s="164"/>
      <c r="I275" s="132"/>
      <c r="J275" s="132"/>
      <c r="K275" s="132"/>
      <c r="L275" s="132"/>
      <c r="M275" s="132"/>
      <c r="N275" s="132"/>
      <c r="O275" s="132"/>
      <c r="P275" s="132"/>
      <c r="Q275" s="132"/>
    </row>
    <row r="276" spans="1:17" s="9" customFormat="1" outlineLevel="1" x14ac:dyDescent="0.2">
      <c r="A276" s="17"/>
      <c r="B276" s="45" t="s">
        <v>234</v>
      </c>
      <c r="C276" s="501" t="s">
        <v>160</v>
      </c>
      <c r="D276" s="498"/>
      <c r="E276" s="499">
        <v>2.5</v>
      </c>
      <c r="F276" s="499"/>
      <c r="G276" s="494">
        <f>(E276*F276)</f>
        <v>0</v>
      </c>
      <c r="H276" s="164"/>
      <c r="I276" s="132"/>
      <c r="J276" s="132"/>
      <c r="K276" s="132"/>
      <c r="L276" s="132"/>
      <c r="M276" s="132"/>
      <c r="N276" s="132"/>
      <c r="O276" s="132"/>
      <c r="P276" s="132"/>
      <c r="Q276" s="132"/>
    </row>
    <row r="277" spans="1:17" s="9" customFormat="1" outlineLevel="1" x14ac:dyDescent="0.2">
      <c r="A277" s="17"/>
      <c r="B277" s="45"/>
      <c r="C277" s="18"/>
      <c r="D277" s="97"/>
      <c r="E277" s="19"/>
      <c r="F277" s="97"/>
      <c r="G277" s="61"/>
      <c r="H277" s="164"/>
      <c r="I277" s="132"/>
      <c r="J277" s="132"/>
      <c r="K277" s="132"/>
      <c r="L277" s="132"/>
      <c r="M277" s="132"/>
      <c r="N277" s="132"/>
      <c r="O277" s="132"/>
      <c r="P277" s="132"/>
      <c r="Q277" s="132"/>
    </row>
    <row r="278" spans="1:17" s="9" customFormat="1" ht="38.25" outlineLevel="1" x14ac:dyDescent="0.2">
      <c r="A278" s="17">
        <v>2</v>
      </c>
      <c r="B278" s="45" t="s">
        <v>236</v>
      </c>
      <c r="C278" s="18"/>
      <c r="D278" s="97"/>
      <c r="E278" s="19"/>
      <c r="F278" s="97"/>
      <c r="G278" s="61"/>
      <c r="H278" s="164"/>
      <c r="I278" s="132"/>
      <c r="J278" s="132"/>
      <c r="K278" s="132"/>
      <c r="L278" s="132"/>
      <c r="M278" s="132"/>
      <c r="N278" s="132"/>
      <c r="O278" s="132"/>
      <c r="P278" s="132"/>
      <c r="Q278" s="132"/>
    </row>
    <row r="279" spans="1:17" s="9" customFormat="1" ht="25.5" outlineLevel="1" x14ac:dyDescent="0.2">
      <c r="A279" s="17"/>
      <c r="B279" s="45" t="s">
        <v>237</v>
      </c>
      <c r="C279" s="18"/>
      <c r="D279" s="97"/>
      <c r="E279" s="19"/>
      <c r="F279" s="97"/>
      <c r="G279" s="61"/>
      <c r="H279" s="164"/>
      <c r="I279" s="132"/>
      <c r="J279" s="132"/>
      <c r="K279" s="132"/>
      <c r="L279" s="132"/>
      <c r="M279" s="132"/>
      <c r="N279" s="132"/>
      <c r="O279" s="132"/>
      <c r="P279" s="132"/>
      <c r="Q279" s="132"/>
    </row>
    <row r="280" spans="1:17" s="9" customFormat="1" outlineLevel="1" x14ac:dyDescent="0.2">
      <c r="A280" s="17"/>
      <c r="B280" s="45"/>
      <c r="C280" s="501" t="s">
        <v>22</v>
      </c>
      <c r="D280" s="498"/>
      <c r="E280" s="499">
        <v>32</v>
      </c>
      <c r="F280" s="499"/>
      <c r="G280" s="494">
        <f>(E280*F280)</f>
        <v>0</v>
      </c>
      <c r="H280" s="164"/>
      <c r="I280" s="132"/>
      <c r="J280" s="132"/>
      <c r="K280" s="132"/>
      <c r="L280" s="132"/>
      <c r="M280" s="132"/>
      <c r="N280" s="132"/>
      <c r="O280" s="132"/>
      <c r="P280" s="132"/>
      <c r="Q280" s="132"/>
    </row>
    <row r="281" spans="1:17" s="9" customFormat="1" outlineLevel="1" x14ac:dyDescent="0.2">
      <c r="A281" s="17"/>
      <c r="B281" s="89"/>
      <c r="C281" s="96"/>
      <c r="D281" s="97"/>
      <c r="E281" s="97"/>
      <c r="F281" s="97"/>
      <c r="G281" s="72"/>
      <c r="H281" s="164"/>
      <c r="I281" s="132"/>
      <c r="J281" s="132"/>
      <c r="K281" s="132"/>
      <c r="L281" s="132"/>
      <c r="M281" s="132"/>
      <c r="N281" s="132"/>
      <c r="O281" s="132"/>
      <c r="P281" s="132"/>
      <c r="Q281" s="132"/>
    </row>
    <row r="282" spans="1:17" s="9" customFormat="1" outlineLevel="1" x14ac:dyDescent="0.2">
      <c r="A282" s="17"/>
      <c r="B282" s="89"/>
      <c r="C282" s="96"/>
      <c r="D282" s="97"/>
      <c r="E282" s="97"/>
      <c r="F282" s="97"/>
      <c r="G282" s="72"/>
      <c r="H282" s="164"/>
      <c r="I282" s="132"/>
      <c r="J282" s="132"/>
      <c r="K282" s="132"/>
      <c r="L282" s="132"/>
      <c r="M282" s="132"/>
      <c r="N282" s="132"/>
      <c r="O282" s="132"/>
      <c r="P282" s="132"/>
      <c r="Q282" s="132"/>
    </row>
    <row r="283" spans="1:17" s="9" customFormat="1" ht="63.75" outlineLevel="1" x14ac:dyDescent="0.2">
      <c r="A283" s="17">
        <v>3</v>
      </c>
      <c r="B283" s="39" t="s">
        <v>215</v>
      </c>
      <c r="C283" s="96"/>
      <c r="D283" s="97"/>
      <c r="E283" s="97"/>
      <c r="F283" s="97"/>
      <c r="G283" s="69"/>
      <c r="H283" s="164"/>
      <c r="I283" s="132"/>
      <c r="J283" s="132"/>
      <c r="K283" s="132"/>
      <c r="L283" s="132"/>
      <c r="M283" s="132"/>
      <c r="N283" s="132"/>
      <c r="O283" s="132"/>
      <c r="P283" s="132"/>
      <c r="Q283" s="132"/>
    </row>
    <row r="284" spans="1:17" s="9" customFormat="1" ht="25.5" outlineLevel="1" x14ac:dyDescent="0.2">
      <c r="A284" s="17"/>
      <c r="B284" s="39" t="s">
        <v>216</v>
      </c>
      <c r="C284" s="96"/>
      <c r="D284" s="97"/>
      <c r="E284" s="97"/>
      <c r="F284" s="97"/>
      <c r="G284" s="69"/>
      <c r="H284" s="164"/>
      <c r="I284" s="132"/>
      <c r="J284" s="132"/>
      <c r="K284" s="132"/>
      <c r="L284" s="132"/>
      <c r="M284" s="132"/>
      <c r="N284" s="132"/>
      <c r="O284" s="132"/>
      <c r="P284" s="132"/>
      <c r="Q284" s="132"/>
    </row>
    <row r="285" spans="1:17" s="9" customFormat="1" ht="38.25" outlineLevel="1" x14ac:dyDescent="0.2">
      <c r="A285" s="17"/>
      <c r="B285" s="39" t="s">
        <v>65</v>
      </c>
      <c r="C285" s="96"/>
      <c r="D285" s="97"/>
      <c r="E285" s="97"/>
      <c r="F285" s="97"/>
      <c r="G285" s="69"/>
      <c r="H285" s="164"/>
      <c r="I285" s="132"/>
      <c r="J285" s="132"/>
      <c r="K285" s="132"/>
      <c r="L285" s="132"/>
      <c r="M285" s="132"/>
      <c r="N285" s="132"/>
      <c r="O285" s="132"/>
      <c r="P285" s="132"/>
      <c r="Q285" s="132"/>
    </row>
    <row r="286" spans="1:17" s="9" customFormat="1" ht="76.5" outlineLevel="1" x14ac:dyDescent="0.2">
      <c r="A286" s="17"/>
      <c r="B286" s="39" t="s">
        <v>217</v>
      </c>
      <c r="C286" s="96"/>
      <c r="D286" s="97"/>
      <c r="E286" s="97"/>
      <c r="F286" s="97"/>
      <c r="G286" s="69"/>
      <c r="H286" s="164"/>
      <c r="I286" s="132"/>
      <c r="J286" s="132"/>
      <c r="K286" s="132"/>
      <c r="L286" s="132"/>
      <c r="M286" s="132"/>
      <c r="N286" s="132"/>
      <c r="O286" s="132"/>
      <c r="P286" s="132"/>
      <c r="Q286" s="132"/>
    </row>
    <row r="287" spans="1:17" s="9" customFormat="1" outlineLevel="1" x14ac:dyDescent="0.2">
      <c r="A287" s="17"/>
      <c r="B287" s="39" t="s">
        <v>66</v>
      </c>
      <c r="C287" s="501" t="s">
        <v>22</v>
      </c>
      <c r="D287" s="498"/>
      <c r="E287" s="499">
        <v>15</v>
      </c>
      <c r="F287" s="499"/>
      <c r="G287" s="494">
        <f>(E287*F287)</f>
        <v>0</v>
      </c>
      <c r="H287" s="164"/>
      <c r="I287" s="132"/>
      <c r="J287" s="132"/>
      <c r="K287" s="132"/>
      <c r="L287" s="132"/>
      <c r="M287" s="132"/>
      <c r="N287" s="132"/>
      <c r="O287" s="132"/>
      <c r="P287" s="132"/>
      <c r="Q287" s="132"/>
    </row>
    <row r="288" spans="1:17" s="9" customFormat="1" outlineLevel="1" x14ac:dyDescent="0.2">
      <c r="A288" s="17"/>
      <c r="B288" s="89"/>
      <c r="C288" s="96"/>
      <c r="D288" s="97"/>
      <c r="E288" s="97"/>
      <c r="F288" s="97"/>
      <c r="G288" s="61"/>
      <c r="H288" s="164"/>
      <c r="I288" s="132"/>
      <c r="J288" s="132"/>
      <c r="K288" s="132"/>
      <c r="L288" s="132"/>
      <c r="M288" s="132"/>
      <c r="N288" s="132"/>
      <c r="O288" s="132"/>
      <c r="P288" s="132"/>
      <c r="Q288" s="132"/>
    </row>
    <row r="289" spans="1:17" s="9" customFormat="1" ht="63.75" outlineLevel="1" x14ac:dyDescent="0.2">
      <c r="A289" s="17">
        <v>4</v>
      </c>
      <c r="B289" s="39" t="s">
        <v>218</v>
      </c>
      <c r="C289" s="96"/>
      <c r="D289" s="97"/>
      <c r="E289" s="97"/>
      <c r="F289" s="97"/>
      <c r="G289" s="69"/>
      <c r="H289" s="164"/>
      <c r="I289" s="132"/>
      <c r="J289" s="132"/>
      <c r="K289" s="132"/>
      <c r="L289" s="132"/>
      <c r="M289" s="132"/>
      <c r="N289" s="132"/>
      <c r="O289" s="132"/>
      <c r="P289" s="132"/>
      <c r="Q289" s="132"/>
    </row>
    <row r="290" spans="1:17" s="9" customFormat="1" ht="38.25" outlineLevel="1" x14ac:dyDescent="0.2">
      <c r="A290" s="17"/>
      <c r="B290" s="39" t="s">
        <v>219</v>
      </c>
      <c r="C290" s="96"/>
      <c r="D290" s="97"/>
      <c r="E290" s="97"/>
      <c r="F290" s="97"/>
      <c r="G290" s="69"/>
      <c r="H290" s="164"/>
      <c r="I290" s="132"/>
      <c r="J290" s="132"/>
      <c r="K290" s="132"/>
      <c r="L290" s="132"/>
      <c r="M290" s="132"/>
      <c r="N290" s="132"/>
      <c r="O290" s="132"/>
      <c r="P290" s="132"/>
      <c r="Q290" s="132"/>
    </row>
    <row r="291" spans="1:17" s="9" customFormat="1" ht="51" outlineLevel="1" x14ac:dyDescent="0.2">
      <c r="A291" s="17"/>
      <c r="B291" s="39" t="s">
        <v>220</v>
      </c>
      <c r="C291" s="96"/>
      <c r="D291" s="97"/>
      <c r="E291" s="97"/>
      <c r="F291" s="97"/>
      <c r="G291" s="69"/>
      <c r="H291" s="164"/>
      <c r="I291" s="132"/>
      <c r="J291" s="132"/>
      <c r="K291" s="132"/>
      <c r="L291" s="132"/>
      <c r="M291" s="132"/>
      <c r="N291" s="132"/>
      <c r="O291" s="132"/>
      <c r="P291" s="132"/>
      <c r="Q291" s="132"/>
    </row>
    <row r="292" spans="1:17" s="9" customFormat="1" ht="51" outlineLevel="1" x14ac:dyDescent="0.2">
      <c r="A292" s="17"/>
      <c r="B292" s="39" t="s">
        <v>459</v>
      </c>
      <c r="C292" s="96"/>
      <c r="D292" s="97"/>
      <c r="E292" s="97"/>
      <c r="F292" s="97"/>
      <c r="G292" s="69"/>
      <c r="H292" s="164"/>
      <c r="I292" s="132"/>
      <c r="J292" s="132"/>
      <c r="K292" s="132"/>
      <c r="L292" s="132"/>
      <c r="M292" s="132"/>
      <c r="N292" s="132"/>
      <c r="O292" s="132"/>
      <c r="P292" s="132"/>
      <c r="Q292" s="132"/>
    </row>
    <row r="293" spans="1:17" s="9" customFormat="1" outlineLevel="1" x14ac:dyDescent="0.2">
      <c r="A293" s="17"/>
      <c r="B293" s="45" t="s">
        <v>385</v>
      </c>
      <c r="C293" s="501" t="s">
        <v>22</v>
      </c>
      <c r="D293" s="498"/>
      <c r="E293" s="499">
        <v>25</v>
      </c>
      <c r="F293" s="499"/>
      <c r="G293" s="494">
        <f>(E293*F293)</f>
        <v>0</v>
      </c>
      <c r="H293" s="164"/>
      <c r="I293" s="132"/>
      <c r="J293" s="132"/>
      <c r="K293" s="132"/>
      <c r="L293" s="132"/>
      <c r="M293" s="132"/>
      <c r="N293" s="132"/>
      <c r="O293" s="132"/>
      <c r="P293" s="132"/>
      <c r="Q293" s="132"/>
    </row>
    <row r="294" spans="1:17" s="9" customFormat="1" outlineLevel="1" x14ac:dyDescent="0.2">
      <c r="A294" s="17"/>
      <c r="B294" s="45" t="s">
        <v>221</v>
      </c>
      <c r="C294" s="501" t="s">
        <v>22</v>
      </c>
      <c r="D294" s="498"/>
      <c r="E294" s="499">
        <v>5</v>
      </c>
      <c r="F294" s="499"/>
      <c r="G294" s="494">
        <f>(E294*F294)</f>
        <v>0</v>
      </c>
      <c r="H294" s="164"/>
      <c r="I294" s="132"/>
      <c r="J294" s="132"/>
      <c r="K294" s="132"/>
      <c r="L294" s="132"/>
      <c r="M294" s="132"/>
      <c r="N294" s="132"/>
      <c r="O294" s="132"/>
      <c r="P294" s="132"/>
      <c r="Q294" s="132"/>
    </row>
    <row r="295" spans="1:17" s="9" customFormat="1" outlineLevel="1" x14ac:dyDescent="0.2">
      <c r="A295" s="17"/>
      <c r="B295" s="45"/>
      <c r="C295" s="96"/>
      <c r="D295" s="97"/>
      <c r="E295" s="97"/>
      <c r="F295" s="97"/>
      <c r="G295" s="69"/>
      <c r="H295" s="164"/>
      <c r="I295" s="132"/>
      <c r="J295" s="132"/>
      <c r="K295" s="132"/>
      <c r="L295" s="132"/>
      <c r="M295" s="132"/>
      <c r="N295" s="132"/>
      <c r="O295" s="132"/>
      <c r="P295" s="132"/>
      <c r="Q295" s="132"/>
    </row>
    <row r="296" spans="1:17" s="9" customFormat="1" ht="129.75" outlineLevel="1" x14ac:dyDescent="0.2">
      <c r="A296" s="17">
        <v>5</v>
      </c>
      <c r="B296" s="39" t="s">
        <v>222</v>
      </c>
      <c r="C296" s="96"/>
      <c r="D296" s="97"/>
      <c r="E296" s="97"/>
      <c r="F296" s="97"/>
      <c r="G296" s="69"/>
      <c r="H296" s="164"/>
      <c r="I296" s="132"/>
      <c r="J296" s="132"/>
      <c r="K296" s="132"/>
      <c r="L296" s="132"/>
      <c r="M296" s="132"/>
      <c r="N296" s="132"/>
      <c r="O296" s="132"/>
      <c r="P296" s="132"/>
      <c r="Q296" s="132"/>
    </row>
    <row r="297" spans="1:17" s="9" customFormat="1" ht="38.25" outlineLevel="1" x14ac:dyDescent="0.2">
      <c r="A297" s="17"/>
      <c r="B297" s="39" t="s">
        <v>224</v>
      </c>
      <c r="C297" s="96"/>
      <c r="D297" s="97"/>
      <c r="E297" s="97"/>
      <c r="F297" s="97"/>
      <c r="G297" s="69"/>
      <c r="H297" s="164"/>
      <c r="I297" s="132"/>
      <c r="J297" s="132"/>
      <c r="K297" s="132"/>
      <c r="L297" s="132"/>
      <c r="M297" s="132"/>
      <c r="N297" s="132"/>
      <c r="O297" s="132"/>
      <c r="P297" s="132"/>
      <c r="Q297" s="132"/>
    </row>
    <row r="298" spans="1:17" s="9" customFormat="1" ht="38.25" outlineLevel="1" x14ac:dyDescent="0.2">
      <c r="A298" s="17"/>
      <c r="B298" s="39" t="s">
        <v>223</v>
      </c>
      <c r="C298" s="96"/>
      <c r="D298" s="97"/>
      <c r="E298" s="97"/>
      <c r="F298" s="97"/>
      <c r="G298" s="69"/>
      <c r="H298" s="164"/>
      <c r="I298" s="132"/>
      <c r="J298" s="132"/>
      <c r="K298" s="132"/>
      <c r="L298" s="132"/>
      <c r="M298" s="132"/>
      <c r="N298" s="132"/>
      <c r="O298" s="132"/>
      <c r="P298" s="132"/>
      <c r="Q298" s="132"/>
    </row>
    <row r="299" spans="1:17" s="9" customFormat="1" outlineLevel="1" x14ac:dyDescent="0.2">
      <c r="A299" s="17"/>
      <c r="B299" s="45"/>
      <c r="C299" s="501" t="s">
        <v>23</v>
      </c>
      <c r="D299" s="498"/>
      <c r="E299" s="499">
        <v>19</v>
      </c>
      <c r="F299" s="499"/>
      <c r="G299" s="495">
        <f>(E299*F299)</f>
        <v>0</v>
      </c>
      <c r="H299" s="164"/>
      <c r="I299" s="132"/>
      <c r="J299" s="132"/>
      <c r="K299" s="132"/>
      <c r="L299" s="132"/>
      <c r="M299" s="132"/>
      <c r="N299" s="132"/>
      <c r="O299" s="132"/>
      <c r="P299" s="132"/>
      <c r="Q299" s="132"/>
    </row>
    <row r="300" spans="1:17" s="9" customFormat="1" outlineLevel="1" x14ac:dyDescent="0.2">
      <c r="A300" s="17"/>
      <c r="B300" s="45"/>
      <c r="C300" s="96"/>
      <c r="D300" s="97"/>
      <c r="E300" s="97"/>
      <c r="F300" s="19"/>
      <c r="G300" s="69"/>
      <c r="H300" s="164"/>
      <c r="I300" s="132"/>
      <c r="J300" s="132"/>
      <c r="K300" s="132"/>
      <c r="L300" s="132"/>
      <c r="M300" s="132"/>
      <c r="N300" s="132"/>
      <c r="O300" s="132"/>
      <c r="P300" s="132"/>
      <c r="Q300" s="132"/>
    </row>
    <row r="301" spans="1:17" s="9" customFormat="1" outlineLevel="1" x14ac:dyDescent="0.2">
      <c r="A301" s="17"/>
      <c r="B301" s="89"/>
      <c r="C301" s="96"/>
      <c r="D301" s="97"/>
      <c r="E301" s="97"/>
      <c r="F301" s="97"/>
      <c r="G301" s="69"/>
      <c r="H301" s="164"/>
      <c r="I301" s="132"/>
      <c r="J301" s="132"/>
      <c r="K301" s="132"/>
      <c r="L301" s="132"/>
      <c r="M301" s="132"/>
      <c r="N301" s="132"/>
      <c r="O301" s="132"/>
      <c r="P301" s="132"/>
      <c r="Q301" s="132"/>
    </row>
    <row r="302" spans="1:17" s="9" customFormat="1" ht="76.5" outlineLevel="1" x14ac:dyDescent="0.2">
      <c r="A302" s="17">
        <v>6</v>
      </c>
      <c r="B302" s="39" t="s">
        <v>228</v>
      </c>
      <c r="C302" s="18"/>
      <c r="D302" s="97"/>
      <c r="E302" s="97"/>
      <c r="F302" s="97"/>
      <c r="G302" s="69"/>
      <c r="H302" s="164"/>
      <c r="I302" s="132"/>
      <c r="J302" s="132"/>
      <c r="K302" s="132"/>
      <c r="L302" s="132"/>
      <c r="M302" s="132"/>
      <c r="N302" s="132"/>
      <c r="O302" s="132"/>
      <c r="P302" s="132"/>
      <c r="Q302" s="132"/>
    </row>
    <row r="303" spans="1:17" s="9" customFormat="1" ht="63.75" outlineLevel="1" x14ac:dyDescent="0.2">
      <c r="A303" s="17"/>
      <c r="B303" s="39" t="s">
        <v>226</v>
      </c>
      <c r="C303" s="18"/>
      <c r="D303" s="97"/>
      <c r="E303" s="97"/>
      <c r="F303" s="97"/>
      <c r="G303" s="69"/>
      <c r="H303" s="164"/>
      <c r="I303" s="132"/>
      <c r="J303" s="132"/>
      <c r="K303" s="132"/>
      <c r="L303" s="132"/>
      <c r="M303" s="132"/>
      <c r="N303" s="132"/>
      <c r="O303" s="132"/>
      <c r="P303" s="132"/>
      <c r="Q303" s="132"/>
    </row>
    <row r="304" spans="1:17" s="9" customFormat="1" ht="25.5" outlineLevel="1" x14ac:dyDescent="0.2">
      <c r="A304" s="17"/>
      <c r="B304" s="39" t="s">
        <v>225</v>
      </c>
      <c r="C304" s="140"/>
      <c r="E304" s="8"/>
      <c r="F304" s="8"/>
      <c r="G304" s="121"/>
      <c r="H304" s="164"/>
      <c r="I304" s="132"/>
      <c r="J304" s="132"/>
      <c r="K304" s="132"/>
      <c r="L304" s="132"/>
      <c r="M304" s="132"/>
      <c r="N304" s="132"/>
      <c r="O304" s="132"/>
      <c r="P304" s="132"/>
      <c r="Q304" s="132"/>
    </row>
    <row r="305" spans="1:17" s="9" customFormat="1" ht="38.25" outlineLevel="1" x14ac:dyDescent="0.2">
      <c r="A305" s="17"/>
      <c r="B305" s="39" t="s">
        <v>227</v>
      </c>
      <c r="C305" s="140"/>
      <c r="E305" s="8"/>
      <c r="F305" s="8"/>
      <c r="G305" s="121"/>
      <c r="H305" s="164"/>
      <c r="I305" s="132"/>
      <c r="J305" s="132"/>
      <c r="K305" s="132"/>
      <c r="L305" s="132"/>
      <c r="M305" s="132"/>
      <c r="N305" s="132"/>
      <c r="O305" s="132"/>
      <c r="P305" s="132"/>
      <c r="Q305" s="132"/>
    </row>
    <row r="306" spans="1:17" s="9" customFormat="1" ht="25.5" outlineLevel="1" x14ac:dyDescent="0.2">
      <c r="A306" s="17"/>
      <c r="B306" s="39" t="s">
        <v>229</v>
      </c>
      <c r="C306" s="501" t="s">
        <v>23</v>
      </c>
      <c r="D306" s="498"/>
      <c r="E306" s="499">
        <v>39.700000000000003</v>
      </c>
      <c r="F306" s="499"/>
      <c r="G306" s="502">
        <f>(E306*F306)</f>
        <v>0</v>
      </c>
      <c r="H306" s="164"/>
      <c r="I306" s="132"/>
      <c r="J306" s="132"/>
      <c r="K306" s="132"/>
      <c r="L306" s="132"/>
      <c r="M306" s="132"/>
      <c r="N306" s="132"/>
      <c r="O306" s="132"/>
      <c r="P306" s="132"/>
      <c r="Q306" s="132"/>
    </row>
    <row r="307" spans="1:17" s="9" customFormat="1" outlineLevel="1" x14ac:dyDescent="0.2">
      <c r="A307" s="17"/>
      <c r="B307" s="89"/>
      <c r="C307" s="96"/>
      <c r="D307" s="97"/>
      <c r="E307" s="97"/>
      <c r="F307" s="97"/>
      <c r="G307" s="69"/>
      <c r="H307" s="164"/>
      <c r="I307" s="132"/>
      <c r="J307" s="132"/>
      <c r="K307" s="132"/>
      <c r="L307" s="132"/>
      <c r="M307" s="132"/>
      <c r="N307" s="132"/>
      <c r="O307" s="132"/>
      <c r="P307" s="132"/>
      <c r="Q307" s="132"/>
    </row>
    <row r="308" spans="1:17" s="9" customFormat="1" outlineLevel="1" x14ac:dyDescent="0.2">
      <c r="A308" s="17"/>
      <c r="B308" s="89"/>
      <c r="C308" s="96"/>
      <c r="D308" s="97"/>
      <c r="E308" s="97"/>
      <c r="F308" s="97"/>
      <c r="G308" s="69"/>
      <c r="H308" s="164"/>
      <c r="I308" s="132"/>
      <c r="J308" s="132"/>
      <c r="K308" s="132"/>
      <c r="L308" s="132"/>
      <c r="M308" s="132"/>
      <c r="N308" s="132"/>
      <c r="O308" s="132"/>
      <c r="P308" s="132"/>
      <c r="Q308" s="132"/>
    </row>
    <row r="309" spans="1:17" ht="38.25" outlineLevel="1" x14ac:dyDescent="0.2">
      <c r="A309" s="508">
        <v>7</v>
      </c>
      <c r="B309" s="39" t="s">
        <v>261</v>
      </c>
      <c r="C309" s="96"/>
      <c r="D309" s="97"/>
      <c r="E309" s="97"/>
      <c r="F309" s="97"/>
      <c r="G309" s="72"/>
    </row>
    <row r="310" spans="1:17" ht="25.5" outlineLevel="1" x14ac:dyDescent="0.2">
      <c r="A310" s="17"/>
      <c r="B310" s="39" t="s">
        <v>230</v>
      </c>
      <c r="C310" s="96"/>
      <c r="D310" s="97"/>
      <c r="E310" s="97"/>
      <c r="F310" s="97"/>
      <c r="G310" s="72"/>
    </row>
    <row r="311" spans="1:17" ht="191.25" outlineLevel="1" x14ac:dyDescent="0.2">
      <c r="A311" s="17"/>
      <c r="B311" s="39" t="s">
        <v>231</v>
      </c>
      <c r="C311" s="96"/>
      <c r="D311" s="97"/>
      <c r="E311" s="97"/>
      <c r="F311" s="97"/>
      <c r="G311" s="72"/>
    </row>
    <row r="312" spans="1:17" ht="51" outlineLevel="1" x14ac:dyDescent="0.2">
      <c r="A312" s="17"/>
      <c r="B312" s="39" t="s">
        <v>67</v>
      </c>
      <c r="C312" s="96"/>
      <c r="D312" s="97"/>
      <c r="E312" s="97"/>
      <c r="F312" s="97"/>
      <c r="G312" s="72"/>
    </row>
    <row r="313" spans="1:17" ht="63.75" outlineLevel="1" x14ac:dyDescent="0.2">
      <c r="A313" s="17"/>
      <c r="B313" s="39" t="s">
        <v>32</v>
      </c>
      <c r="C313" s="96"/>
      <c r="D313" s="97"/>
      <c r="E313" s="97"/>
      <c r="F313" s="97"/>
      <c r="G313" s="72"/>
    </row>
    <row r="314" spans="1:17" outlineLevel="1" x14ac:dyDescent="0.2">
      <c r="A314" s="17"/>
      <c r="B314" s="140"/>
      <c r="C314" s="96"/>
      <c r="D314" s="97"/>
      <c r="E314" s="97"/>
      <c r="F314" s="97"/>
      <c r="G314" s="72"/>
    </row>
    <row r="315" spans="1:17" ht="51" outlineLevel="1" x14ac:dyDescent="0.2">
      <c r="A315" s="17"/>
      <c r="B315" s="39" t="s">
        <v>70</v>
      </c>
      <c r="C315" s="96"/>
      <c r="D315" s="97"/>
      <c r="E315" s="97"/>
      <c r="F315" s="97"/>
      <c r="G315" s="72"/>
    </row>
    <row r="316" spans="1:17" ht="38.25" outlineLevel="1" x14ac:dyDescent="0.2">
      <c r="A316" s="17"/>
      <c r="B316" s="44" t="s">
        <v>241</v>
      </c>
      <c r="C316" s="96"/>
      <c r="D316" s="97"/>
      <c r="E316" s="97"/>
      <c r="F316" s="97"/>
      <c r="G316" s="72"/>
    </row>
    <row r="317" spans="1:17" ht="63.75" outlineLevel="1" x14ac:dyDescent="0.2">
      <c r="A317" s="17"/>
      <c r="B317" s="44" t="s">
        <v>68</v>
      </c>
      <c r="C317" s="96"/>
      <c r="D317" s="97"/>
      <c r="E317" s="97"/>
      <c r="F317" s="97"/>
      <c r="G317" s="72"/>
    </row>
    <row r="318" spans="1:17" ht="25.5" outlineLevel="1" x14ac:dyDescent="0.2">
      <c r="A318" s="17"/>
      <c r="B318" s="44" t="s">
        <v>49</v>
      </c>
      <c r="C318" s="96"/>
      <c r="D318" s="97"/>
      <c r="E318" s="97"/>
      <c r="F318" s="97"/>
      <c r="G318" s="72"/>
    </row>
    <row r="319" spans="1:17" ht="25.5" outlineLevel="1" x14ac:dyDescent="0.2">
      <c r="A319" s="17"/>
      <c r="B319" s="144" t="s">
        <v>69</v>
      </c>
      <c r="C319" s="96"/>
      <c r="D319" s="97"/>
      <c r="E319" s="97"/>
      <c r="F319" s="97"/>
      <c r="G319" s="72"/>
    </row>
    <row r="320" spans="1:17" outlineLevel="1" x14ac:dyDescent="0.2">
      <c r="A320" s="17"/>
      <c r="B320" s="144" t="s">
        <v>50</v>
      </c>
      <c r="C320" s="96"/>
      <c r="D320" s="97"/>
      <c r="E320" s="97"/>
      <c r="F320" s="97"/>
      <c r="G320" s="72"/>
    </row>
    <row r="321" spans="1:7" ht="25.5" outlineLevel="1" x14ac:dyDescent="0.2">
      <c r="A321" s="17"/>
      <c r="B321" s="144" t="s">
        <v>461</v>
      </c>
      <c r="C321" s="96"/>
      <c r="D321" s="97"/>
      <c r="E321" s="97"/>
      <c r="F321" s="97"/>
      <c r="G321" s="72"/>
    </row>
    <row r="322" spans="1:7" ht="38.25" outlineLevel="1" x14ac:dyDescent="0.2">
      <c r="A322" s="17"/>
      <c r="B322" s="44" t="s">
        <v>460</v>
      </c>
      <c r="C322" s="96"/>
      <c r="D322" s="97"/>
      <c r="E322" s="97"/>
      <c r="F322" s="97"/>
      <c r="G322" s="72"/>
    </row>
    <row r="323" spans="1:7" ht="89.25" outlineLevel="1" x14ac:dyDescent="0.2">
      <c r="A323" s="17"/>
      <c r="B323" s="145" t="s">
        <v>239</v>
      </c>
      <c r="C323" s="96"/>
      <c r="D323" s="97"/>
      <c r="E323" s="97"/>
      <c r="F323" s="97"/>
      <c r="G323" s="72"/>
    </row>
    <row r="324" spans="1:7" ht="51" outlineLevel="1" x14ac:dyDescent="0.2">
      <c r="A324" s="17"/>
      <c r="B324" s="39" t="s">
        <v>240</v>
      </c>
      <c r="C324" s="96"/>
      <c r="D324" s="97"/>
      <c r="E324" s="97"/>
      <c r="F324" s="97"/>
      <c r="G324" s="72"/>
    </row>
    <row r="325" spans="1:7" outlineLevel="1" x14ac:dyDescent="0.2">
      <c r="A325" s="17"/>
      <c r="B325" s="44"/>
      <c r="C325" s="96"/>
      <c r="D325" s="97"/>
      <c r="E325" s="97"/>
      <c r="F325" s="97"/>
      <c r="G325" s="72"/>
    </row>
    <row r="326" spans="1:7" ht="25.5" outlineLevel="1" x14ac:dyDescent="0.2">
      <c r="A326" s="17"/>
      <c r="B326" s="144" t="s">
        <v>462</v>
      </c>
      <c r="C326" s="501" t="s">
        <v>22</v>
      </c>
      <c r="D326" s="499"/>
      <c r="E326" s="499">
        <v>127</v>
      </c>
      <c r="F326" s="499"/>
      <c r="G326" s="502">
        <f t="shared" ref="G326:G332" si="1">(E326*F326)</f>
        <v>0</v>
      </c>
    </row>
    <row r="327" spans="1:7" ht="25.5" outlineLevel="1" x14ac:dyDescent="0.2">
      <c r="A327" s="17"/>
      <c r="B327" s="144" t="s">
        <v>463</v>
      </c>
      <c r="C327" s="501" t="s">
        <v>22</v>
      </c>
      <c r="D327" s="499"/>
      <c r="E327" s="499">
        <v>135</v>
      </c>
      <c r="F327" s="499"/>
      <c r="G327" s="502">
        <f t="shared" si="1"/>
        <v>0</v>
      </c>
    </row>
    <row r="328" spans="1:7" ht="25.5" outlineLevel="1" x14ac:dyDescent="0.2">
      <c r="A328" s="17"/>
      <c r="B328" s="144" t="s">
        <v>464</v>
      </c>
      <c r="C328" s="501" t="s">
        <v>22</v>
      </c>
      <c r="D328" s="499"/>
      <c r="E328" s="499">
        <v>8</v>
      </c>
      <c r="F328" s="499"/>
      <c r="G328" s="502">
        <f t="shared" si="1"/>
        <v>0</v>
      </c>
    </row>
    <row r="329" spans="1:7" ht="25.5" outlineLevel="1" x14ac:dyDescent="0.2">
      <c r="A329" s="17"/>
      <c r="B329" s="144" t="s">
        <v>324</v>
      </c>
      <c r="C329" s="501" t="s">
        <v>22</v>
      </c>
      <c r="D329" s="499"/>
      <c r="E329" s="499">
        <v>23</v>
      </c>
      <c r="F329" s="499"/>
      <c r="G329" s="502">
        <f t="shared" si="1"/>
        <v>0</v>
      </c>
    </row>
    <row r="330" spans="1:7" ht="25.5" outlineLevel="1" x14ac:dyDescent="0.2">
      <c r="A330" s="17"/>
      <c r="B330" s="144" t="s">
        <v>325</v>
      </c>
      <c r="C330" s="501" t="s">
        <v>22</v>
      </c>
      <c r="D330" s="499"/>
      <c r="E330" s="499">
        <v>40</v>
      </c>
      <c r="F330" s="499"/>
      <c r="G330" s="502">
        <f t="shared" si="1"/>
        <v>0</v>
      </c>
    </row>
    <row r="331" spans="1:7" ht="25.5" outlineLevel="1" x14ac:dyDescent="0.2">
      <c r="A331" s="17"/>
      <c r="B331" s="101" t="s">
        <v>906</v>
      </c>
      <c r="C331" s="501" t="s">
        <v>13</v>
      </c>
      <c r="D331" s="499"/>
      <c r="E331" s="499">
        <v>367</v>
      </c>
      <c r="F331" s="499"/>
      <c r="G331" s="502">
        <f t="shared" si="1"/>
        <v>0</v>
      </c>
    </row>
    <row r="332" spans="1:7" ht="38.25" outlineLevel="1" x14ac:dyDescent="0.2">
      <c r="A332" s="17"/>
      <c r="B332" s="144" t="s">
        <v>435</v>
      </c>
      <c r="C332" s="501" t="s">
        <v>22</v>
      </c>
      <c r="D332" s="499"/>
      <c r="E332" s="499">
        <v>20</v>
      </c>
      <c r="F332" s="499"/>
      <c r="G332" s="502">
        <f t="shared" si="1"/>
        <v>0</v>
      </c>
    </row>
    <row r="333" spans="1:7" ht="25.5" outlineLevel="1" x14ac:dyDescent="0.2">
      <c r="A333" s="17"/>
      <c r="B333" s="144" t="s">
        <v>436</v>
      </c>
      <c r="C333" s="501" t="s">
        <v>22</v>
      </c>
      <c r="D333" s="499"/>
      <c r="E333" s="499">
        <v>1</v>
      </c>
      <c r="F333" s="499"/>
      <c r="G333" s="502">
        <f>(E333*F333)</f>
        <v>0</v>
      </c>
    </row>
    <row r="334" spans="1:7" outlineLevel="1" x14ac:dyDescent="0.2">
      <c r="A334" s="17"/>
      <c r="B334" s="144"/>
      <c r="C334" s="96"/>
      <c r="D334" s="97"/>
      <c r="E334" s="97"/>
      <c r="F334" s="19"/>
      <c r="G334" s="71"/>
    </row>
    <row r="335" spans="1:7" ht="67.5" customHeight="1" outlineLevel="1" x14ac:dyDescent="0.2">
      <c r="A335" s="17">
        <v>8</v>
      </c>
      <c r="B335" s="39" t="s">
        <v>392</v>
      </c>
      <c r="C335" s="96"/>
      <c r="D335" s="97"/>
      <c r="E335" s="97"/>
      <c r="F335" s="19"/>
      <c r="G335" s="71"/>
    </row>
    <row r="336" spans="1:7" ht="45" customHeight="1" outlineLevel="1" x14ac:dyDescent="0.2">
      <c r="A336" s="17"/>
      <c r="B336" s="144" t="s">
        <v>446</v>
      </c>
      <c r="C336" s="96"/>
      <c r="D336" s="97"/>
      <c r="E336" s="97"/>
      <c r="F336" s="19"/>
      <c r="G336" s="71"/>
    </row>
    <row r="337" spans="1:7" ht="25.5" outlineLevel="1" x14ac:dyDescent="0.2">
      <c r="A337" s="17"/>
      <c r="B337" s="144" t="s">
        <v>465</v>
      </c>
      <c r="C337" s="96"/>
      <c r="D337" s="97"/>
      <c r="E337" s="97"/>
      <c r="F337" s="19"/>
      <c r="G337" s="71"/>
    </row>
    <row r="338" spans="1:7" ht="25.5" outlineLevel="1" x14ac:dyDescent="0.2">
      <c r="A338" s="17"/>
      <c r="B338" s="144" t="s">
        <v>390</v>
      </c>
      <c r="C338" s="96"/>
      <c r="D338" s="97"/>
      <c r="E338" s="97"/>
      <c r="F338" s="19"/>
      <c r="G338" s="71"/>
    </row>
    <row r="339" spans="1:7" ht="38.25" outlineLevel="1" x14ac:dyDescent="0.2">
      <c r="A339" s="17"/>
      <c r="B339" s="144" t="s">
        <v>391</v>
      </c>
      <c r="C339" s="96"/>
      <c r="D339" s="97"/>
      <c r="E339" s="97"/>
      <c r="F339" s="19"/>
      <c r="G339" s="71"/>
    </row>
    <row r="340" spans="1:7" outlineLevel="1" x14ac:dyDescent="0.2">
      <c r="A340" s="17"/>
      <c r="B340" s="144" t="s">
        <v>254</v>
      </c>
      <c r="C340" s="501" t="s">
        <v>22</v>
      </c>
      <c r="D340" s="499"/>
      <c r="E340" s="499">
        <v>40</v>
      </c>
      <c r="F340" s="499"/>
      <c r="G340" s="502">
        <f>(E340*F340)</f>
        <v>0</v>
      </c>
    </row>
    <row r="341" spans="1:7" outlineLevel="1" x14ac:dyDescent="0.2">
      <c r="A341" s="17"/>
      <c r="B341" s="144" t="s">
        <v>466</v>
      </c>
      <c r="C341" s="501" t="s">
        <v>22</v>
      </c>
      <c r="D341" s="499"/>
      <c r="E341" s="499">
        <v>51</v>
      </c>
      <c r="F341" s="499"/>
      <c r="G341" s="502">
        <f>(E341*F341)</f>
        <v>0</v>
      </c>
    </row>
    <row r="342" spans="1:7" ht="25.5" outlineLevel="1" x14ac:dyDescent="0.2">
      <c r="A342" s="17"/>
      <c r="B342" s="144" t="s">
        <v>255</v>
      </c>
      <c r="C342" s="501" t="s">
        <v>22</v>
      </c>
      <c r="D342" s="499"/>
      <c r="E342" s="499">
        <v>226</v>
      </c>
      <c r="F342" s="499"/>
      <c r="G342" s="502">
        <f>(E342*F342)</f>
        <v>0</v>
      </c>
    </row>
    <row r="343" spans="1:7" ht="25.5" outlineLevel="1" x14ac:dyDescent="0.2">
      <c r="A343" s="17"/>
      <c r="B343" s="144" t="s">
        <v>256</v>
      </c>
      <c r="C343" s="501" t="s">
        <v>22</v>
      </c>
      <c r="D343" s="499"/>
      <c r="E343" s="499">
        <v>6</v>
      </c>
      <c r="F343" s="499"/>
      <c r="G343" s="502">
        <f>(E343*F343)</f>
        <v>0</v>
      </c>
    </row>
    <row r="344" spans="1:7" outlineLevel="1" x14ac:dyDescent="0.2">
      <c r="A344" s="17"/>
      <c r="B344" s="101"/>
      <c r="C344" s="96"/>
      <c r="D344" s="97"/>
      <c r="E344" s="97"/>
      <c r="F344" s="97"/>
      <c r="G344" s="69"/>
    </row>
    <row r="345" spans="1:7" outlineLevel="1" x14ac:dyDescent="0.2">
      <c r="A345" s="17"/>
      <c r="B345" s="101"/>
      <c r="C345" s="96"/>
      <c r="D345" s="97"/>
      <c r="E345" s="97"/>
      <c r="F345" s="97"/>
      <c r="G345" s="69"/>
    </row>
    <row r="346" spans="1:7" ht="57.75" customHeight="1" outlineLevel="1" x14ac:dyDescent="0.2">
      <c r="A346" s="511">
        <v>9</v>
      </c>
      <c r="B346" s="39" t="s">
        <v>262</v>
      </c>
      <c r="C346" s="96"/>
      <c r="D346" s="97"/>
      <c r="E346" s="97"/>
      <c r="F346" s="97"/>
      <c r="G346" s="69"/>
    </row>
    <row r="347" spans="1:7" ht="56.25" customHeight="1" outlineLevel="1" x14ac:dyDescent="0.2">
      <c r="A347" s="17"/>
      <c r="B347" s="39" t="s">
        <v>447</v>
      </c>
      <c r="C347" s="96"/>
      <c r="D347" s="97"/>
      <c r="E347" s="97"/>
      <c r="F347" s="97"/>
      <c r="G347" s="69"/>
    </row>
    <row r="348" spans="1:7" ht="38.25" outlineLevel="1" x14ac:dyDescent="0.2">
      <c r="A348" s="17"/>
      <c r="B348" s="144" t="s">
        <v>252</v>
      </c>
      <c r="C348" s="96"/>
      <c r="D348" s="97"/>
      <c r="E348" s="97"/>
      <c r="F348" s="97"/>
      <c r="G348" s="69"/>
    </row>
    <row r="349" spans="1:7" ht="38.25" outlineLevel="1" x14ac:dyDescent="0.2">
      <c r="A349" s="17"/>
      <c r="B349" s="146" t="s">
        <v>243</v>
      </c>
      <c r="C349" s="96"/>
      <c r="D349" s="97"/>
      <c r="E349" s="97"/>
      <c r="F349" s="97"/>
      <c r="G349" s="69"/>
    </row>
    <row r="350" spans="1:7" ht="89.25" outlineLevel="1" x14ac:dyDescent="0.2">
      <c r="A350" s="17"/>
      <c r="B350" s="144" t="s">
        <v>253</v>
      </c>
      <c r="C350" s="96"/>
      <c r="D350" s="97"/>
      <c r="E350" s="97"/>
      <c r="F350" s="97"/>
      <c r="G350" s="69"/>
    </row>
    <row r="351" spans="1:7" ht="76.5" outlineLevel="1" x14ac:dyDescent="0.2">
      <c r="A351" s="17"/>
      <c r="B351" s="144" t="s">
        <v>468</v>
      </c>
      <c r="C351" s="96"/>
      <c r="D351" s="97"/>
      <c r="E351" s="97"/>
      <c r="F351" s="97"/>
      <c r="G351" s="69"/>
    </row>
    <row r="352" spans="1:7" ht="38.25" outlineLevel="1" x14ac:dyDescent="0.2">
      <c r="A352" s="17"/>
      <c r="B352" s="144" t="s">
        <v>242</v>
      </c>
      <c r="C352" s="96"/>
      <c r="D352" s="97"/>
      <c r="E352" s="97"/>
      <c r="F352" s="97"/>
      <c r="G352" s="69"/>
    </row>
    <row r="353" spans="1:17" ht="63.75" outlineLevel="1" x14ac:dyDescent="0.2">
      <c r="A353" s="17"/>
      <c r="B353" s="144" t="s">
        <v>260</v>
      </c>
      <c r="C353" s="96"/>
      <c r="D353" s="97"/>
      <c r="E353" s="97"/>
      <c r="F353" s="97"/>
      <c r="G353" s="69"/>
    </row>
    <row r="354" spans="1:17" outlineLevel="1" x14ac:dyDescent="0.2">
      <c r="A354" s="17"/>
      <c r="B354" s="101"/>
      <c r="C354" s="96"/>
      <c r="D354" s="97"/>
      <c r="E354" s="97"/>
      <c r="F354" s="97"/>
      <c r="G354" s="69"/>
    </row>
    <row r="355" spans="1:17" ht="25.5" outlineLevel="1" x14ac:dyDescent="0.2">
      <c r="A355" s="17"/>
      <c r="B355" s="144" t="s">
        <v>469</v>
      </c>
      <c r="C355" s="501" t="s">
        <v>22</v>
      </c>
      <c r="D355" s="499"/>
      <c r="E355" s="499">
        <v>56</v>
      </c>
      <c r="F355" s="499"/>
      <c r="G355" s="502">
        <f>(E355*F355)</f>
        <v>0</v>
      </c>
    </row>
    <row r="356" spans="1:17" ht="25.5" outlineLevel="1" x14ac:dyDescent="0.2">
      <c r="A356" s="17"/>
      <c r="B356" s="144" t="s">
        <v>467</v>
      </c>
      <c r="C356" s="501" t="s">
        <v>22</v>
      </c>
      <c r="D356" s="499"/>
      <c r="E356" s="499">
        <v>152</v>
      </c>
      <c r="F356" s="499"/>
      <c r="G356" s="502">
        <f>(E356*F356)</f>
        <v>0</v>
      </c>
    </row>
    <row r="357" spans="1:17" ht="25.5" outlineLevel="1" x14ac:dyDescent="0.2">
      <c r="A357" s="17"/>
      <c r="B357" s="101" t="s">
        <v>906</v>
      </c>
      <c r="C357" s="501" t="s">
        <v>13</v>
      </c>
      <c r="D357" s="499"/>
      <c r="E357" s="499">
        <v>192</v>
      </c>
      <c r="F357" s="499"/>
      <c r="G357" s="502">
        <f>(E357*F357)</f>
        <v>0</v>
      </c>
    </row>
    <row r="358" spans="1:17" outlineLevel="1" x14ac:dyDescent="0.2">
      <c r="A358" s="17"/>
      <c r="B358" s="101"/>
      <c r="C358" s="96"/>
      <c r="D358" s="97"/>
      <c r="E358" s="97"/>
      <c r="F358" s="97"/>
      <c r="G358" s="69"/>
    </row>
    <row r="359" spans="1:17" outlineLevel="1" x14ac:dyDescent="0.2">
      <c r="A359" s="17"/>
      <c r="B359" s="101"/>
      <c r="C359" s="96"/>
      <c r="D359" s="97"/>
      <c r="E359" s="97"/>
      <c r="F359" s="97"/>
      <c r="G359" s="69"/>
    </row>
    <row r="360" spans="1:17" outlineLevel="1" x14ac:dyDescent="0.2">
      <c r="A360" s="17"/>
      <c r="B360" s="89"/>
      <c r="C360" s="96"/>
      <c r="D360" s="97"/>
      <c r="E360" s="97"/>
      <c r="F360" s="97"/>
      <c r="G360" s="72"/>
    </row>
    <row r="361" spans="1:17" ht="89.25" outlineLevel="1" x14ac:dyDescent="0.2">
      <c r="A361" s="17">
        <v>10</v>
      </c>
      <c r="B361" s="39" t="s">
        <v>244</v>
      </c>
      <c r="C361" s="96"/>
      <c r="D361" s="97"/>
      <c r="E361" s="97"/>
      <c r="F361" s="97"/>
      <c r="G361" s="72"/>
    </row>
    <row r="362" spans="1:17" ht="38.25" outlineLevel="1" x14ac:dyDescent="0.2">
      <c r="A362" s="17"/>
      <c r="B362" s="39" t="s">
        <v>393</v>
      </c>
      <c r="C362" s="18"/>
      <c r="D362" s="19"/>
      <c r="E362" s="19"/>
      <c r="F362" s="97"/>
      <c r="G362" s="72"/>
    </row>
    <row r="363" spans="1:17" ht="38.25" outlineLevel="1" x14ac:dyDescent="0.2">
      <c r="A363" s="17"/>
      <c r="B363" s="39" t="s">
        <v>394</v>
      </c>
      <c r="C363" s="18"/>
      <c r="D363" s="19"/>
      <c r="E363" s="19"/>
      <c r="F363" s="97"/>
      <c r="G363" s="72"/>
    </row>
    <row r="364" spans="1:17" ht="76.5" outlineLevel="1" x14ac:dyDescent="0.2">
      <c r="A364" s="17"/>
      <c r="B364" s="39" t="s">
        <v>246</v>
      </c>
      <c r="C364" s="18"/>
      <c r="D364" s="19"/>
      <c r="E364" s="19"/>
      <c r="F364" s="97"/>
      <c r="G364" s="72"/>
    </row>
    <row r="365" spans="1:17" ht="38.25" outlineLevel="1" x14ac:dyDescent="0.2">
      <c r="A365" s="17"/>
      <c r="B365" s="39" t="s">
        <v>245</v>
      </c>
      <c r="C365" s="18"/>
      <c r="D365" s="19"/>
      <c r="E365" s="19"/>
      <c r="F365" s="97"/>
      <c r="G365" s="72"/>
    </row>
    <row r="366" spans="1:17" outlineLevel="1" x14ac:dyDescent="0.2">
      <c r="A366" s="17"/>
      <c r="B366" s="44" t="s">
        <v>64</v>
      </c>
      <c r="C366" s="501" t="s">
        <v>22</v>
      </c>
      <c r="D366" s="499"/>
      <c r="E366" s="499">
        <v>40</v>
      </c>
      <c r="F366" s="499"/>
      <c r="G366" s="495">
        <f>(E366*F366)</f>
        <v>0</v>
      </c>
    </row>
    <row r="367" spans="1:17" outlineLevel="1" x14ac:dyDescent="0.2">
      <c r="A367" s="17"/>
      <c r="B367" s="89"/>
      <c r="C367" s="96"/>
      <c r="D367" s="97"/>
      <c r="E367" s="97"/>
      <c r="F367" s="97"/>
      <c r="G367" s="69"/>
    </row>
    <row r="368" spans="1:17" s="9" customFormat="1" ht="51" outlineLevel="1" x14ac:dyDescent="0.2">
      <c r="A368" s="17">
        <v>11</v>
      </c>
      <c r="B368" s="39" t="s">
        <v>437</v>
      </c>
      <c r="C368" s="96"/>
      <c r="D368" s="97"/>
      <c r="E368" s="97"/>
      <c r="F368" s="97"/>
      <c r="G368" s="72"/>
      <c r="H368" s="162"/>
      <c r="I368" s="132"/>
      <c r="J368" s="132"/>
      <c r="K368" s="132"/>
      <c r="L368" s="132"/>
      <c r="M368" s="132"/>
      <c r="N368" s="132"/>
      <c r="O368" s="132"/>
      <c r="P368" s="132"/>
      <c r="Q368" s="132"/>
    </row>
    <row r="369" spans="1:17" s="9" customFormat="1" ht="204" outlineLevel="1" x14ac:dyDescent="0.2">
      <c r="A369" s="17"/>
      <c r="B369" s="39" t="s">
        <v>470</v>
      </c>
      <c r="C369" s="96"/>
      <c r="D369" s="97"/>
      <c r="E369" s="97"/>
      <c r="F369" s="97"/>
      <c r="G369" s="72"/>
      <c r="H369" s="162"/>
      <c r="I369" s="132"/>
      <c r="J369" s="132"/>
      <c r="K369" s="132"/>
      <c r="L369" s="132"/>
      <c r="M369" s="132"/>
      <c r="N369" s="132"/>
      <c r="O369" s="132"/>
      <c r="P369" s="132"/>
      <c r="Q369" s="132"/>
    </row>
    <row r="370" spans="1:17" s="9" customFormat="1" ht="38.25" outlineLevel="1" x14ac:dyDescent="0.2">
      <c r="A370" s="17"/>
      <c r="B370" s="39" t="s">
        <v>263</v>
      </c>
      <c r="C370" s="96"/>
      <c r="D370" s="97"/>
      <c r="E370" s="97"/>
      <c r="F370" s="97"/>
      <c r="G370" s="72"/>
      <c r="H370" s="162"/>
      <c r="I370" s="132"/>
      <c r="J370" s="132"/>
      <c r="K370" s="132"/>
      <c r="L370" s="132"/>
      <c r="M370" s="132"/>
      <c r="N370" s="132"/>
      <c r="O370" s="132"/>
      <c r="P370" s="132"/>
      <c r="Q370" s="132"/>
    </row>
    <row r="371" spans="1:17" s="9" customFormat="1" ht="38.25" outlineLevel="1" x14ac:dyDescent="0.2">
      <c r="A371" s="17"/>
      <c r="B371" s="39" t="s">
        <v>258</v>
      </c>
      <c r="C371" s="96"/>
      <c r="D371" s="97"/>
      <c r="E371" s="97"/>
      <c r="F371" s="97"/>
      <c r="G371" s="72"/>
      <c r="H371" s="162"/>
      <c r="I371" s="132"/>
      <c r="J371" s="132"/>
      <c r="K371" s="132"/>
      <c r="L371" s="132"/>
      <c r="M371" s="132"/>
      <c r="N371" s="132"/>
      <c r="O371" s="132"/>
      <c r="P371" s="132"/>
      <c r="Q371" s="132"/>
    </row>
    <row r="372" spans="1:17" s="9" customFormat="1" outlineLevel="1" x14ac:dyDescent="0.2">
      <c r="A372" s="17"/>
      <c r="B372" s="89"/>
      <c r="C372" s="96"/>
      <c r="D372" s="97"/>
      <c r="E372" s="97"/>
      <c r="F372" s="97"/>
      <c r="G372" s="72"/>
      <c r="H372" s="162"/>
      <c r="I372" s="132"/>
      <c r="J372" s="132"/>
      <c r="K372" s="132"/>
      <c r="L372" s="132"/>
      <c r="M372" s="132"/>
      <c r="N372" s="132"/>
      <c r="O372" s="132"/>
      <c r="P372" s="132"/>
      <c r="Q372" s="132"/>
    </row>
    <row r="373" spans="1:17" s="9" customFormat="1" ht="25.5" outlineLevel="1" x14ac:dyDescent="0.2">
      <c r="A373" s="17"/>
      <c r="B373" s="44" t="s">
        <v>257</v>
      </c>
      <c r="C373" s="501" t="s">
        <v>23</v>
      </c>
      <c r="D373" s="499"/>
      <c r="E373" s="499">
        <v>770</v>
      </c>
      <c r="F373" s="499"/>
      <c r="G373" s="502">
        <f>(E373*F373)</f>
        <v>0</v>
      </c>
      <c r="H373" s="162"/>
      <c r="I373" s="132"/>
      <c r="J373" s="132"/>
      <c r="K373" s="132"/>
      <c r="L373" s="132"/>
      <c r="M373" s="132"/>
      <c r="N373" s="132"/>
      <c r="O373" s="132"/>
      <c r="P373" s="132"/>
      <c r="Q373" s="132"/>
    </row>
    <row r="374" spans="1:17" s="9" customFormat="1" outlineLevel="1" x14ac:dyDescent="0.2">
      <c r="A374" s="17"/>
      <c r="B374" s="48"/>
      <c r="C374" s="96"/>
      <c r="D374" s="97"/>
      <c r="E374" s="97"/>
      <c r="F374" s="97"/>
      <c r="G374" s="69"/>
      <c r="H374" s="162"/>
      <c r="I374" s="132"/>
      <c r="J374" s="132"/>
      <c r="K374" s="132"/>
      <c r="L374" s="132"/>
      <c r="M374" s="132"/>
      <c r="N374" s="132"/>
      <c r="O374" s="132"/>
      <c r="P374" s="132"/>
      <c r="Q374" s="132"/>
    </row>
    <row r="375" spans="1:17" s="9" customFormat="1" outlineLevel="1" x14ac:dyDescent="0.2">
      <c r="A375" s="17"/>
      <c r="B375" s="48"/>
      <c r="C375" s="96"/>
      <c r="D375" s="97"/>
      <c r="E375" s="97"/>
      <c r="F375" s="97"/>
      <c r="G375" s="69"/>
      <c r="H375" s="162"/>
      <c r="I375" s="132"/>
      <c r="J375" s="132"/>
      <c r="K375" s="132"/>
      <c r="L375" s="132"/>
      <c r="M375" s="132"/>
      <c r="N375" s="132"/>
      <c r="O375" s="132"/>
      <c r="P375" s="132"/>
      <c r="Q375" s="132"/>
    </row>
    <row r="376" spans="1:17" outlineLevel="1" x14ac:dyDescent="0.2">
      <c r="A376" s="17"/>
      <c r="B376" s="89"/>
      <c r="C376" s="96"/>
      <c r="D376" s="97"/>
      <c r="E376" s="97"/>
      <c r="F376" s="97"/>
      <c r="G376" s="72"/>
    </row>
    <row r="377" spans="1:17" s="9" customFormat="1" ht="25.5" outlineLevel="1" x14ac:dyDescent="0.2">
      <c r="A377" s="17">
        <v>12</v>
      </c>
      <c r="B377" s="39" t="s">
        <v>264</v>
      </c>
      <c r="C377" s="18"/>
      <c r="D377" s="97"/>
      <c r="E377" s="97"/>
      <c r="F377" s="97"/>
      <c r="G377" s="72"/>
      <c r="H377" s="162"/>
      <c r="I377" s="132"/>
      <c r="J377" s="132"/>
      <c r="K377" s="132"/>
      <c r="L377" s="132"/>
      <c r="M377" s="132"/>
      <c r="N377" s="132"/>
      <c r="O377" s="132"/>
      <c r="P377" s="132"/>
      <c r="Q377" s="132"/>
    </row>
    <row r="378" spans="1:17" s="9" customFormat="1" ht="51" outlineLevel="1" x14ac:dyDescent="0.2">
      <c r="A378" s="17"/>
      <c r="B378" s="39" t="s">
        <v>481</v>
      </c>
      <c r="C378" s="18"/>
      <c r="D378" s="97"/>
      <c r="E378" s="97"/>
      <c r="F378" s="97"/>
      <c r="G378" s="72"/>
      <c r="H378" s="162"/>
      <c r="I378" s="132"/>
      <c r="J378" s="132"/>
      <c r="K378" s="132"/>
      <c r="L378" s="132"/>
      <c r="M378" s="132"/>
      <c r="N378" s="132"/>
      <c r="O378" s="132"/>
      <c r="P378" s="132"/>
      <c r="Q378" s="132"/>
    </row>
    <row r="379" spans="1:17" s="9" customFormat="1" ht="38.25" outlineLevel="1" x14ac:dyDescent="0.2">
      <c r="A379" s="17"/>
      <c r="B379" s="39" t="s">
        <v>265</v>
      </c>
      <c r="C379" s="18"/>
      <c r="D379" s="97"/>
      <c r="E379" s="97"/>
      <c r="F379" s="97"/>
      <c r="G379" s="72"/>
      <c r="H379" s="162"/>
      <c r="I379" s="132"/>
      <c r="J379" s="132"/>
      <c r="K379" s="132"/>
      <c r="L379" s="132"/>
      <c r="M379" s="132"/>
      <c r="N379" s="132"/>
      <c r="O379" s="132"/>
      <c r="P379" s="132"/>
      <c r="Q379" s="132"/>
    </row>
    <row r="380" spans="1:17" s="9" customFormat="1" ht="51" outlineLevel="1" x14ac:dyDescent="0.2">
      <c r="A380" s="17"/>
      <c r="B380" s="39" t="s">
        <v>480</v>
      </c>
      <c r="C380" s="18"/>
      <c r="D380" s="97"/>
      <c r="E380" s="97"/>
      <c r="F380" s="97"/>
      <c r="G380" s="72"/>
      <c r="H380" s="162"/>
      <c r="I380" s="132"/>
      <c r="J380" s="132"/>
      <c r="K380" s="132"/>
      <c r="L380" s="132"/>
      <c r="M380" s="132"/>
      <c r="N380" s="132"/>
      <c r="O380" s="132"/>
      <c r="P380" s="132"/>
      <c r="Q380" s="132"/>
    </row>
    <row r="381" spans="1:17" s="9" customFormat="1" outlineLevel="1" x14ac:dyDescent="0.2">
      <c r="A381" s="17"/>
      <c r="B381" s="39"/>
      <c r="C381" s="501" t="s">
        <v>22</v>
      </c>
      <c r="D381" s="498"/>
      <c r="E381" s="499">
        <v>14.5</v>
      </c>
      <c r="F381" s="499"/>
      <c r="G381" s="494">
        <f>(E381*F381)</f>
        <v>0</v>
      </c>
      <c r="H381" s="162"/>
      <c r="I381" s="132"/>
      <c r="J381" s="132"/>
      <c r="K381" s="132"/>
      <c r="L381" s="132"/>
      <c r="M381" s="132"/>
      <c r="N381" s="132"/>
      <c r="O381" s="132"/>
      <c r="P381" s="132"/>
      <c r="Q381" s="132"/>
    </row>
    <row r="382" spans="1:17" s="9" customFormat="1" outlineLevel="1" x14ac:dyDescent="0.2">
      <c r="A382" s="17"/>
      <c r="B382" s="39"/>
      <c r="C382" s="18"/>
      <c r="D382" s="97"/>
      <c r="E382" s="19"/>
      <c r="F382" s="97"/>
      <c r="G382" s="61"/>
      <c r="H382" s="162"/>
      <c r="I382" s="132"/>
      <c r="J382" s="132"/>
      <c r="K382" s="132"/>
      <c r="L382" s="132"/>
      <c r="M382" s="132"/>
      <c r="N382" s="132"/>
      <c r="O382" s="132"/>
      <c r="P382" s="132"/>
      <c r="Q382" s="132"/>
    </row>
    <row r="383" spans="1:17" s="9" customFormat="1" outlineLevel="1" x14ac:dyDescent="0.2">
      <c r="A383" s="17"/>
      <c r="B383" s="39"/>
      <c r="C383" s="18"/>
      <c r="D383" s="97"/>
      <c r="E383" s="19"/>
      <c r="F383" s="97"/>
      <c r="G383" s="61"/>
      <c r="H383" s="162"/>
      <c r="I383" s="132"/>
      <c r="J383" s="132"/>
      <c r="K383" s="132"/>
      <c r="L383" s="132"/>
      <c r="M383" s="132"/>
      <c r="N383" s="132"/>
      <c r="O383" s="132"/>
      <c r="P383" s="132"/>
      <c r="Q383" s="132"/>
    </row>
    <row r="384" spans="1:17" s="9" customFormat="1" ht="74.25" customHeight="1" outlineLevel="1" x14ac:dyDescent="0.2">
      <c r="A384" s="17">
        <v>13</v>
      </c>
      <c r="B384" s="39" t="s">
        <v>395</v>
      </c>
      <c r="C384" s="18"/>
      <c r="D384" s="97"/>
      <c r="E384" s="19"/>
      <c r="F384" s="97"/>
      <c r="G384" s="61"/>
      <c r="H384" s="162"/>
      <c r="I384" s="132"/>
      <c r="J384" s="132"/>
      <c r="K384" s="132"/>
      <c r="L384" s="132"/>
      <c r="M384" s="132"/>
      <c r="N384" s="132"/>
      <c r="O384" s="132"/>
      <c r="P384" s="132"/>
      <c r="Q384" s="132"/>
    </row>
    <row r="385" spans="1:17" s="9" customFormat="1" ht="25.5" outlineLevel="1" x14ac:dyDescent="0.2">
      <c r="A385" s="17"/>
      <c r="B385" s="39" t="s">
        <v>268</v>
      </c>
      <c r="C385" s="18"/>
      <c r="D385" s="97"/>
      <c r="E385" s="19"/>
      <c r="F385" s="97"/>
      <c r="G385" s="61"/>
      <c r="H385" s="162"/>
      <c r="I385" s="132"/>
      <c r="J385" s="132"/>
      <c r="K385" s="132"/>
      <c r="L385" s="132"/>
      <c r="M385" s="132"/>
      <c r="N385" s="132"/>
      <c r="O385" s="132"/>
      <c r="P385" s="132"/>
      <c r="Q385" s="132"/>
    </row>
    <row r="386" spans="1:17" s="9" customFormat="1" ht="89.25" outlineLevel="1" x14ac:dyDescent="0.2">
      <c r="A386" s="17"/>
      <c r="B386" s="39" t="s">
        <v>270</v>
      </c>
      <c r="C386" s="18"/>
      <c r="D386" s="97"/>
      <c r="E386" s="19"/>
      <c r="F386" s="97"/>
      <c r="G386" s="61"/>
      <c r="H386" s="162"/>
      <c r="I386" s="132"/>
      <c r="J386" s="132"/>
      <c r="K386" s="132"/>
      <c r="L386" s="132"/>
      <c r="M386" s="132"/>
      <c r="N386" s="132"/>
      <c r="O386" s="132"/>
      <c r="P386" s="132"/>
      <c r="Q386" s="132"/>
    </row>
    <row r="387" spans="1:17" s="9" customFormat="1" ht="62.25" customHeight="1" outlineLevel="1" x14ac:dyDescent="0.2">
      <c r="A387" s="17"/>
      <c r="B387" s="39" t="s">
        <v>272</v>
      </c>
      <c r="C387" s="18"/>
      <c r="D387" s="97"/>
      <c r="E387" s="19"/>
      <c r="F387" s="97"/>
      <c r="G387" s="61"/>
      <c r="H387" s="162"/>
      <c r="I387" s="132"/>
      <c r="J387" s="132"/>
      <c r="K387" s="132"/>
      <c r="L387" s="132"/>
      <c r="M387" s="132"/>
      <c r="N387" s="132"/>
      <c r="O387" s="132"/>
      <c r="P387" s="132"/>
      <c r="Q387" s="132"/>
    </row>
    <row r="388" spans="1:17" s="9" customFormat="1" ht="51" outlineLevel="1" x14ac:dyDescent="0.2">
      <c r="A388" s="17"/>
      <c r="B388" s="39" t="s">
        <v>271</v>
      </c>
      <c r="C388" s="18"/>
      <c r="D388" s="97"/>
      <c r="E388" s="19"/>
      <c r="F388" s="97"/>
      <c r="G388" s="61"/>
      <c r="H388" s="162"/>
      <c r="I388" s="132"/>
      <c r="J388" s="132"/>
      <c r="K388" s="132"/>
      <c r="L388" s="132"/>
      <c r="M388" s="132"/>
      <c r="N388" s="132"/>
      <c r="O388" s="132"/>
      <c r="P388" s="132"/>
      <c r="Q388" s="132"/>
    </row>
    <row r="389" spans="1:17" s="9" customFormat="1" ht="38.25" outlineLevel="1" x14ac:dyDescent="0.2">
      <c r="A389" s="17"/>
      <c r="B389" s="39" t="s">
        <v>277</v>
      </c>
      <c r="C389" s="18"/>
      <c r="D389" s="97"/>
      <c r="E389" s="19"/>
      <c r="F389" s="97"/>
      <c r="G389" s="61"/>
      <c r="H389" s="162"/>
      <c r="I389" s="132"/>
      <c r="J389" s="132"/>
      <c r="K389" s="132"/>
      <c r="L389" s="132"/>
      <c r="M389" s="132"/>
      <c r="N389" s="132"/>
      <c r="O389" s="132"/>
      <c r="P389" s="132"/>
      <c r="Q389" s="132"/>
    </row>
    <row r="390" spans="1:17" s="9" customFormat="1" ht="144" customHeight="1" outlineLevel="1" x14ac:dyDescent="0.2">
      <c r="A390" s="17"/>
      <c r="B390" s="39" t="s">
        <v>269</v>
      </c>
      <c r="C390" s="18"/>
      <c r="D390" s="97"/>
      <c r="E390" s="19"/>
      <c r="F390" s="97"/>
      <c r="G390" s="61"/>
      <c r="H390" s="162"/>
      <c r="I390" s="132"/>
      <c r="J390" s="132"/>
      <c r="K390" s="132"/>
      <c r="L390" s="132"/>
      <c r="M390" s="132"/>
      <c r="N390" s="132"/>
      <c r="O390" s="132"/>
      <c r="P390" s="132"/>
      <c r="Q390" s="132"/>
    </row>
    <row r="391" spans="1:17" s="9" customFormat="1" ht="76.5" outlineLevel="1" x14ac:dyDescent="0.2">
      <c r="A391" s="17"/>
      <c r="B391" s="39" t="s">
        <v>476</v>
      </c>
      <c r="C391" s="18"/>
      <c r="D391" s="97"/>
      <c r="E391" s="19"/>
      <c r="F391" s="97"/>
      <c r="G391" s="61"/>
      <c r="H391" s="162"/>
      <c r="I391" s="132"/>
      <c r="J391" s="132"/>
      <c r="K391" s="132"/>
      <c r="L391" s="132"/>
      <c r="M391" s="132"/>
      <c r="N391" s="132"/>
      <c r="O391" s="132"/>
      <c r="P391" s="132"/>
      <c r="Q391" s="132"/>
    </row>
    <row r="392" spans="1:17" s="9" customFormat="1" ht="25.5" outlineLevel="1" x14ac:dyDescent="0.2">
      <c r="A392" s="17"/>
      <c r="B392" s="39" t="s">
        <v>273</v>
      </c>
      <c r="C392" s="18"/>
      <c r="D392" s="97"/>
      <c r="E392" s="19"/>
      <c r="F392" s="97"/>
      <c r="G392" s="61"/>
      <c r="H392" s="162"/>
      <c r="I392" s="132"/>
      <c r="J392" s="132"/>
      <c r="K392" s="132"/>
      <c r="L392" s="132"/>
      <c r="M392" s="132"/>
      <c r="N392" s="132"/>
      <c r="O392" s="132"/>
      <c r="P392" s="132"/>
      <c r="Q392" s="132"/>
    </row>
    <row r="393" spans="1:17" s="9" customFormat="1" ht="38.25" outlineLevel="1" x14ac:dyDescent="0.2">
      <c r="A393" s="17"/>
      <c r="B393" s="39" t="s">
        <v>396</v>
      </c>
      <c r="C393" s="18"/>
      <c r="D393" s="97"/>
      <c r="E393" s="19"/>
      <c r="F393" s="97"/>
      <c r="G393" s="61"/>
      <c r="H393" s="162"/>
      <c r="I393" s="132"/>
      <c r="J393" s="132"/>
      <c r="K393" s="132"/>
      <c r="L393" s="132"/>
      <c r="M393" s="132"/>
      <c r="N393" s="132"/>
      <c r="O393" s="132"/>
      <c r="P393" s="132"/>
      <c r="Q393" s="132"/>
    </row>
    <row r="394" spans="1:17" s="9" customFormat="1" ht="25.5" outlineLevel="1" x14ac:dyDescent="0.2">
      <c r="A394" s="17"/>
      <c r="B394" s="39" t="s">
        <v>285</v>
      </c>
      <c r="C394" s="18"/>
      <c r="D394" s="97"/>
      <c r="E394" s="19"/>
      <c r="F394" s="97"/>
      <c r="G394" s="61"/>
      <c r="H394" s="162"/>
      <c r="I394" s="132"/>
      <c r="J394" s="132"/>
      <c r="K394" s="132"/>
      <c r="L394" s="132"/>
      <c r="M394" s="132"/>
      <c r="N394" s="132"/>
      <c r="O394" s="132"/>
      <c r="P394" s="132"/>
      <c r="Q394" s="132"/>
    </row>
    <row r="395" spans="1:17" s="9" customFormat="1" ht="25.5" outlineLevel="1" x14ac:dyDescent="0.2">
      <c r="A395" s="17"/>
      <c r="B395" s="39" t="s">
        <v>288</v>
      </c>
      <c r="C395" s="18"/>
      <c r="D395" s="97"/>
      <c r="E395" s="19"/>
      <c r="F395" s="97"/>
      <c r="G395" s="61"/>
      <c r="H395" s="162"/>
      <c r="I395" s="132"/>
      <c r="J395" s="132"/>
      <c r="K395" s="132"/>
      <c r="L395" s="132"/>
      <c r="M395" s="132"/>
      <c r="N395" s="132"/>
      <c r="O395" s="132"/>
      <c r="P395" s="132"/>
      <c r="Q395" s="132"/>
    </row>
    <row r="396" spans="1:17" s="9" customFormat="1" outlineLevel="1" x14ac:dyDescent="0.2">
      <c r="A396" s="17"/>
      <c r="B396" s="39"/>
      <c r="C396" s="18"/>
      <c r="D396" s="97"/>
      <c r="E396" s="19"/>
      <c r="F396" s="97"/>
      <c r="G396" s="61"/>
      <c r="H396" s="162"/>
      <c r="I396" s="132"/>
      <c r="J396" s="132"/>
      <c r="K396" s="132"/>
      <c r="L396" s="132"/>
      <c r="M396" s="132"/>
      <c r="N396" s="132"/>
      <c r="O396" s="132"/>
      <c r="P396" s="132"/>
      <c r="Q396" s="132"/>
    </row>
    <row r="397" spans="1:17" ht="25.5" outlineLevel="1" x14ac:dyDescent="0.2">
      <c r="A397" s="17"/>
      <c r="B397" s="144" t="s">
        <v>274</v>
      </c>
      <c r="C397" s="501" t="s">
        <v>22</v>
      </c>
      <c r="D397" s="498"/>
      <c r="E397" s="499">
        <v>103</v>
      </c>
      <c r="F397" s="499"/>
      <c r="G397" s="494">
        <f>(E397*F397)</f>
        <v>0</v>
      </c>
    </row>
    <row r="398" spans="1:17" s="9" customFormat="1" ht="25.5" outlineLevel="1" x14ac:dyDescent="0.2">
      <c r="A398" s="17"/>
      <c r="B398" s="144" t="s">
        <v>280</v>
      </c>
      <c r="C398" s="501" t="s">
        <v>13</v>
      </c>
      <c r="D398" s="498"/>
      <c r="E398" s="499">
        <v>20.5</v>
      </c>
      <c r="F398" s="499"/>
      <c r="G398" s="494">
        <f t="shared" ref="G398:G403" si="2">(E398*F398)</f>
        <v>0</v>
      </c>
      <c r="H398" s="162"/>
      <c r="I398" s="132"/>
      <c r="J398" s="132"/>
      <c r="K398" s="132"/>
      <c r="L398" s="132"/>
      <c r="M398" s="132"/>
      <c r="N398" s="132"/>
      <c r="O398" s="132"/>
      <c r="P398" s="132"/>
      <c r="Q398" s="132"/>
    </row>
    <row r="399" spans="1:17" s="9" customFormat="1" outlineLevel="1" x14ac:dyDescent="0.2">
      <c r="A399" s="17"/>
      <c r="B399" s="144" t="s">
        <v>275</v>
      </c>
      <c r="C399" s="501" t="s">
        <v>13</v>
      </c>
      <c r="D399" s="498"/>
      <c r="E399" s="499">
        <v>8.6</v>
      </c>
      <c r="F399" s="499"/>
      <c r="G399" s="494">
        <f t="shared" si="2"/>
        <v>0</v>
      </c>
      <c r="H399" s="162"/>
      <c r="I399" s="132"/>
      <c r="J399" s="132"/>
      <c r="K399" s="132"/>
      <c r="L399" s="132"/>
      <c r="M399" s="132"/>
      <c r="N399" s="132"/>
      <c r="O399" s="132"/>
      <c r="P399" s="132"/>
      <c r="Q399" s="132"/>
    </row>
    <row r="400" spans="1:17" s="9" customFormat="1" outlineLevel="1" x14ac:dyDescent="0.2">
      <c r="A400" s="17"/>
      <c r="B400" s="144" t="s">
        <v>281</v>
      </c>
      <c r="C400" s="501" t="s">
        <v>13</v>
      </c>
      <c r="D400" s="498"/>
      <c r="E400" s="499">
        <v>11.8</v>
      </c>
      <c r="F400" s="499"/>
      <c r="G400" s="494">
        <f t="shared" si="2"/>
        <v>0</v>
      </c>
      <c r="H400" s="162"/>
      <c r="I400" s="132"/>
      <c r="J400" s="132"/>
      <c r="K400" s="132"/>
      <c r="L400" s="132"/>
      <c r="M400" s="132"/>
      <c r="N400" s="132"/>
      <c r="O400" s="132"/>
      <c r="P400" s="132"/>
      <c r="Q400" s="132"/>
    </row>
    <row r="401" spans="1:17" s="9" customFormat="1" outlineLevel="1" x14ac:dyDescent="0.2">
      <c r="A401" s="17"/>
      <c r="B401" s="144" t="s">
        <v>278</v>
      </c>
      <c r="C401" s="501" t="s">
        <v>13</v>
      </c>
      <c r="D401" s="498"/>
      <c r="E401" s="499">
        <v>20.5</v>
      </c>
      <c r="F401" s="499"/>
      <c r="G401" s="494">
        <f t="shared" si="2"/>
        <v>0</v>
      </c>
      <c r="H401" s="162"/>
      <c r="I401" s="132"/>
      <c r="J401" s="132"/>
      <c r="K401" s="132"/>
      <c r="L401" s="132"/>
      <c r="M401" s="132"/>
      <c r="N401" s="132"/>
      <c r="O401" s="132"/>
      <c r="P401" s="132"/>
      <c r="Q401" s="132"/>
    </row>
    <row r="402" spans="1:17" outlineLevel="1" x14ac:dyDescent="0.2">
      <c r="A402" s="17"/>
      <c r="B402" s="144" t="s">
        <v>276</v>
      </c>
      <c r="C402" s="501" t="s">
        <v>13</v>
      </c>
      <c r="D402" s="498"/>
      <c r="E402" s="499">
        <v>20.5</v>
      </c>
      <c r="F402" s="499"/>
      <c r="G402" s="494">
        <f t="shared" si="2"/>
        <v>0</v>
      </c>
    </row>
    <row r="403" spans="1:17" outlineLevel="1" x14ac:dyDescent="0.2">
      <c r="A403" s="17"/>
      <c r="B403" s="144" t="s">
        <v>279</v>
      </c>
      <c r="C403" s="501" t="s">
        <v>30</v>
      </c>
      <c r="D403" s="498"/>
      <c r="E403" s="499">
        <v>4</v>
      </c>
      <c r="F403" s="499"/>
      <c r="G403" s="494">
        <f t="shared" si="2"/>
        <v>0</v>
      </c>
    </row>
    <row r="404" spans="1:17" outlineLevel="1" x14ac:dyDescent="0.2">
      <c r="A404" s="17"/>
      <c r="B404" s="144"/>
      <c r="C404" s="18"/>
      <c r="D404" s="97"/>
      <c r="E404" s="19"/>
      <c r="F404" s="19"/>
      <c r="G404" s="61"/>
    </row>
    <row r="405" spans="1:17" ht="62.25" customHeight="1" outlineLevel="1" x14ac:dyDescent="0.2">
      <c r="A405" s="17">
        <v>14</v>
      </c>
      <c r="B405" s="39" t="s">
        <v>282</v>
      </c>
      <c r="C405" s="18"/>
      <c r="D405" s="97"/>
      <c r="E405" s="19"/>
      <c r="F405" s="19"/>
      <c r="G405" s="61"/>
    </row>
    <row r="406" spans="1:17" ht="87.75" customHeight="1" outlineLevel="1" x14ac:dyDescent="0.2">
      <c r="A406" s="17"/>
      <c r="B406" s="39" t="s">
        <v>477</v>
      </c>
      <c r="C406" s="18"/>
      <c r="D406" s="97"/>
      <c r="E406" s="19"/>
      <c r="F406" s="19"/>
      <c r="G406" s="61"/>
    </row>
    <row r="407" spans="1:17" ht="25.5" outlineLevel="1" x14ac:dyDescent="0.2">
      <c r="A407" s="17"/>
      <c r="B407" s="144" t="s">
        <v>283</v>
      </c>
      <c r="C407" s="18"/>
      <c r="D407" s="97"/>
      <c r="E407" s="19"/>
      <c r="F407" s="19"/>
      <c r="G407" s="61"/>
    </row>
    <row r="408" spans="1:17" ht="25.5" outlineLevel="1" x14ac:dyDescent="0.2">
      <c r="A408" s="17"/>
      <c r="B408" s="144" t="s">
        <v>284</v>
      </c>
      <c r="C408" s="18"/>
      <c r="D408" s="97"/>
      <c r="E408" s="19"/>
      <c r="F408" s="19"/>
      <c r="G408" s="61"/>
    </row>
    <row r="409" spans="1:17" ht="25.5" outlineLevel="1" x14ac:dyDescent="0.2">
      <c r="A409" s="17"/>
      <c r="B409" s="144" t="s">
        <v>274</v>
      </c>
      <c r="C409" s="501" t="s">
        <v>22</v>
      </c>
      <c r="D409" s="498"/>
      <c r="E409" s="499">
        <v>84.5</v>
      </c>
      <c r="F409" s="499"/>
      <c r="G409" s="494">
        <f t="shared" ref="G409:G416" si="3">(E409*F409)</f>
        <v>0</v>
      </c>
    </row>
    <row r="410" spans="1:17" ht="25.5" outlineLevel="1" x14ac:dyDescent="0.2">
      <c r="A410" s="17"/>
      <c r="B410" s="144" t="s">
        <v>280</v>
      </c>
      <c r="C410" s="501" t="s">
        <v>13</v>
      </c>
      <c r="D410" s="498"/>
      <c r="E410" s="499">
        <v>22</v>
      </c>
      <c r="F410" s="499"/>
      <c r="G410" s="494">
        <f t="shared" si="3"/>
        <v>0</v>
      </c>
    </row>
    <row r="411" spans="1:17" outlineLevel="1" x14ac:dyDescent="0.2">
      <c r="A411" s="17"/>
      <c r="B411" s="144" t="s">
        <v>275</v>
      </c>
      <c r="C411" s="501" t="s">
        <v>13</v>
      </c>
      <c r="D411" s="498"/>
      <c r="E411" s="499">
        <v>28.5</v>
      </c>
      <c r="F411" s="499"/>
      <c r="G411" s="494">
        <f t="shared" si="3"/>
        <v>0</v>
      </c>
    </row>
    <row r="412" spans="1:17" outlineLevel="1" x14ac:dyDescent="0.2">
      <c r="A412" s="17"/>
      <c r="B412" s="144" t="s">
        <v>281</v>
      </c>
      <c r="C412" s="501" t="s">
        <v>13</v>
      </c>
      <c r="D412" s="498"/>
      <c r="E412" s="499">
        <v>18</v>
      </c>
      <c r="F412" s="499"/>
      <c r="G412" s="494">
        <f t="shared" si="3"/>
        <v>0</v>
      </c>
    </row>
    <row r="413" spans="1:17" outlineLevel="1" x14ac:dyDescent="0.2">
      <c r="A413" s="17"/>
      <c r="B413" s="144" t="s">
        <v>278</v>
      </c>
      <c r="C413" s="501" t="s">
        <v>13</v>
      </c>
      <c r="D413" s="498"/>
      <c r="E413" s="499">
        <v>4</v>
      </c>
      <c r="F413" s="499"/>
      <c r="G413" s="494">
        <f t="shared" si="3"/>
        <v>0</v>
      </c>
    </row>
    <row r="414" spans="1:17" outlineLevel="1" x14ac:dyDescent="0.2">
      <c r="A414" s="17"/>
      <c r="B414" s="144" t="s">
        <v>276</v>
      </c>
      <c r="C414" s="501" t="s">
        <v>13</v>
      </c>
      <c r="D414" s="498"/>
      <c r="E414" s="499">
        <v>20</v>
      </c>
      <c r="F414" s="499"/>
      <c r="G414" s="494">
        <f t="shared" si="3"/>
        <v>0</v>
      </c>
    </row>
    <row r="415" spans="1:17" outlineLevel="1" x14ac:dyDescent="0.2">
      <c r="A415" s="17"/>
      <c r="B415" s="144" t="s">
        <v>279</v>
      </c>
      <c r="C415" s="501" t="s">
        <v>30</v>
      </c>
      <c r="D415" s="498"/>
      <c r="E415" s="499">
        <v>4</v>
      </c>
      <c r="F415" s="499"/>
      <c r="G415" s="494">
        <f t="shared" si="3"/>
        <v>0</v>
      </c>
    </row>
    <row r="416" spans="1:17" ht="25.5" outlineLevel="1" x14ac:dyDescent="0.2">
      <c r="A416" s="17"/>
      <c r="B416" s="144" t="s">
        <v>478</v>
      </c>
      <c r="C416" s="501" t="s">
        <v>22</v>
      </c>
      <c r="D416" s="498"/>
      <c r="E416" s="499">
        <v>23</v>
      </c>
      <c r="F416" s="499"/>
      <c r="G416" s="494">
        <f t="shared" si="3"/>
        <v>0</v>
      </c>
    </row>
    <row r="417" spans="1:17" outlineLevel="1" x14ac:dyDescent="0.2">
      <c r="A417" s="17"/>
      <c r="B417" s="89"/>
      <c r="C417" s="96"/>
      <c r="D417" s="97"/>
      <c r="E417" s="97"/>
      <c r="F417" s="97"/>
      <c r="G417" s="61"/>
    </row>
    <row r="418" spans="1:17" ht="38.25" outlineLevel="1" x14ac:dyDescent="0.2">
      <c r="A418" s="17">
        <v>15</v>
      </c>
      <c r="B418" s="39" t="s">
        <v>267</v>
      </c>
      <c r="C418" s="96"/>
      <c r="D418" s="97"/>
      <c r="E418" s="97"/>
      <c r="F418" s="97"/>
      <c r="G418" s="61"/>
    </row>
    <row r="419" spans="1:17" outlineLevel="1" x14ac:dyDescent="0.2">
      <c r="A419" s="17"/>
      <c r="B419" s="44" t="s">
        <v>266</v>
      </c>
      <c r="C419" s="503" t="s">
        <v>13</v>
      </c>
      <c r="D419" s="504"/>
      <c r="E419" s="504">
        <v>289</v>
      </c>
      <c r="F419" s="499"/>
      <c r="G419" s="494">
        <f>(E419*F419)</f>
        <v>0</v>
      </c>
    </row>
    <row r="420" spans="1:17" outlineLevel="1" x14ac:dyDescent="0.2">
      <c r="A420" s="17"/>
      <c r="B420" s="89"/>
      <c r="C420" s="96"/>
      <c r="D420" s="97"/>
      <c r="E420" s="97"/>
      <c r="F420" s="97"/>
      <c r="G420" s="61"/>
    </row>
    <row r="421" spans="1:17" ht="63.75" outlineLevel="1" x14ac:dyDescent="0.2">
      <c r="A421" s="17">
        <v>16</v>
      </c>
      <c r="B421" s="39" t="s">
        <v>376</v>
      </c>
      <c r="C421" s="18"/>
      <c r="D421" s="19"/>
      <c r="E421" s="19"/>
      <c r="F421" s="97"/>
      <c r="G421" s="61"/>
    </row>
    <row r="422" spans="1:17" ht="25.5" outlineLevel="1" x14ac:dyDescent="0.2">
      <c r="A422" s="17"/>
      <c r="B422" s="39" t="s">
        <v>375</v>
      </c>
      <c r="C422" s="18"/>
      <c r="D422" s="19"/>
      <c r="E422" s="19"/>
      <c r="F422" s="97"/>
      <c r="G422" s="61"/>
    </row>
    <row r="423" spans="1:17" outlineLevel="1" x14ac:dyDescent="0.2">
      <c r="A423" s="17"/>
      <c r="B423" s="44"/>
      <c r="C423" s="501" t="s">
        <v>22</v>
      </c>
      <c r="D423" s="499"/>
      <c r="E423" s="499">
        <v>305</v>
      </c>
      <c r="F423" s="499"/>
      <c r="G423" s="494">
        <f>(E423*F423)</f>
        <v>0</v>
      </c>
    </row>
    <row r="424" spans="1:17" outlineLevel="1" x14ac:dyDescent="0.2">
      <c r="A424" s="17"/>
      <c r="B424" s="89"/>
      <c r="C424" s="96"/>
      <c r="D424" s="97"/>
      <c r="E424" s="97"/>
      <c r="F424" s="97"/>
      <c r="G424" s="61"/>
    </row>
    <row r="425" spans="1:17" outlineLevel="1" x14ac:dyDescent="0.2">
      <c r="A425" s="17"/>
      <c r="B425" s="48"/>
      <c r="C425" s="96"/>
      <c r="D425" s="97"/>
      <c r="E425" s="97"/>
      <c r="F425" s="97"/>
      <c r="G425" s="72"/>
    </row>
    <row r="426" spans="1:17" s="9" customFormat="1" ht="89.25" outlineLevel="1" x14ac:dyDescent="0.2">
      <c r="A426" s="17">
        <v>17</v>
      </c>
      <c r="B426" s="39" t="s">
        <v>7</v>
      </c>
      <c r="C426" s="18"/>
      <c r="D426" s="19"/>
      <c r="E426" s="19"/>
      <c r="F426" s="19"/>
      <c r="G426" s="72"/>
      <c r="H426" s="162"/>
      <c r="I426" s="132"/>
      <c r="J426" s="132"/>
      <c r="K426" s="132"/>
      <c r="L426" s="132"/>
      <c r="M426" s="132"/>
      <c r="N426" s="132"/>
      <c r="O426" s="132"/>
      <c r="P426" s="132"/>
      <c r="Q426" s="132"/>
    </row>
    <row r="427" spans="1:17" s="9" customFormat="1" outlineLevel="1" x14ac:dyDescent="0.2">
      <c r="A427" s="17"/>
      <c r="B427" s="39" t="s">
        <v>8</v>
      </c>
      <c r="C427" s="501" t="s">
        <v>9</v>
      </c>
      <c r="D427" s="499"/>
      <c r="E427" s="499">
        <v>20</v>
      </c>
      <c r="F427" s="499"/>
      <c r="G427" s="495">
        <f>(E427*F427)</f>
        <v>0</v>
      </c>
      <c r="H427" s="162"/>
      <c r="I427" s="132"/>
      <c r="J427" s="132"/>
      <c r="K427" s="132"/>
      <c r="L427" s="132"/>
      <c r="M427" s="132"/>
      <c r="N427" s="132"/>
      <c r="O427" s="132"/>
      <c r="P427" s="132"/>
      <c r="Q427" s="132"/>
    </row>
    <row r="428" spans="1:17" outlineLevel="1" x14ac:dyDescent="0.2">
      <c r="A428" s="17"/>
      <c r="B428" s="89"/>
      <c r="C428" s="96"/>
      <c r="D428" s="97"/>
      <c r="E428" s="97"/>
      <c r="F428" s="97"/>
      <c r="G428" s="72"/>
    </row>
    <row r="429" spans="1:17" s="9" customFormat="1" ht="51" outlineLevel="1" x14ac:dyDescent="0.2">
      <c r="A429" s="17">
        <v>18</v>
      </c>
      <c r="B429" s="39" t="s">
        <v>57</v>
      </c>
      <c r="C429" s="18"/>
      <c r="D429" s="19"/>
      <c r="E429" s="19"/>
      <c r="F429" s="19"/>
      <c r="G429" s="72"/>
      <c r="H429" s="162"/>
      <c r="I429" s="132"/>
      <c r="J429" s="132"/>
      <c r="K429" s="132"/>
      <c r="L429" s="132"/>
      <c r="M429" s="132"/>
      <c r="N429" s="132"/>
      <c r="O429" s="132"/>
      <c r="P429" s="132"/>
      <c r="Q429" s="132"/>
    </row>
    <row r="430" spans="1:17" s="9" customFormat="1" outlineLevel="1" x14ac:dyDescent="0.2">
      <c r="A430" s="17"/>
      <c r="B430" s="39"/>
      <c r="C430" s="501" t="s">
        <v>23</v>
      </c>
      <c r="D430" s="499">
        <v>1907.61</v>
      </c>
      <c r="E430" s="499">
        <v>1780.76</v>
      </c>
      <c r="F430" s="499"/>
      <c r="G430" s="495">
        <f>(E430*F430)</f>
        <v>0</v>
      </c>
      <c r="H430" s="162"/>
      <c r="I430" s="132"/>
      <c r="J430" s="132"/>
      <c r="K430" s="132"/>
      <c r="L430" s="132"/>
      <c r="M430" s="132"/>
      <c r="N430" s="132"/>
      <c r="O430" s="132"/>
      <c r="P430" s="132"/>
      <c r="Q430" s="132"/>
    </row>
    <row r="431" spans="1:17" s="9" customFormat="1" ht="51" outlineLevel="1" x14ac:dyDescent="0.2">
      <c r="A431" s="17">
        <v>19</v>
      </c>
      <c r="B431" s="39" t="s">
        <v>56</v>
      </c>
      <c r="C431" s="18"/>
      <c r="D431" s="19"/>
      <c r="E431" s="19"/>
      <c r="F431" s="19"/>
      <c r="G431" s="72"/>
      <c r="H431" s="162"/>
      <c r="I431" s="132"/>
      <c r="J431" s="132"/>
      <c r="K431" s="132"/>
      <c r="L431" s="132"/>
      <c r="M431" s="132"/>
      <c r="N431" s="132"/>
      <c r="O431" s="132"/>
      <c r="P431" s="132"/>
      <c r="Q431" s="132"/>
    </row>
    <row r="432" spans="1:17" s="9" customFormat="1" outlineLevel="1" x14ac:dyDescent="0.2">
      <c r="A432" s="17"/>
      <c r="B432" s="39"/>
      <c r="C432" s="501" t="s">
        <v>23</v>
      </c>
      <c r="D432" s="499"/>
      <c r="E432" s="499">
        <v>1780.76</v>
      </c>
      <c r="F432" s="499"/>
      <c r="G432" s="495">
        <f>(E432*F432)</f>
        <v>0</v>
      </c>
      <c r="H432" s="162"/>
      <c r="I432" s="132"/>
      <c r="J432" s="132"/>
      <c r="K432" s="132"/>
      <c r="L432" s="132"/>
      <c r="M432" s="132"/>
      <c r="N432" s="132"/>
      <c r="O432" s="132"/>
      <c r="P432" s="132"/>
      <c r="Q432" s="132"/>
    </row>
    <row r="433" spans="1:17" s="9" customFormat="1" outlineLevel="1" x14ac:dyDescent="0.2">
      <c r="A433" s="17"/>
      <c r="B433" s="89"/>
      <c r="C433" s="96"/>
      <c r="D433" s="97"/>
      <c r="E433" s="97"/>
      <c r="F433" s="97"/>
      <c r="G433" s="69"/>
      <c r="H433" s="162"/>
      <c r="I433" s="132"/>
      <c r="J433" s="132"/>
      <c r="K433" s="132"/>
      <c r="L433" s="132"/>
      <c r="M433" s="132"/>
      <c r="N433" s="132"/>
      <c r="O433" s="132"/>
      <c r="P433" s="132"/>
      <c r="Q433" s="132"/>
    </row>
    <row r="434" spans="1:17" s="9" customFormat="1" ht="63.75" outlineLevel="1" x14ac:dyDescent="0.2">
      <c r="A434" s="17">
        <v>20</v>
      </c>
      <c r="B434" s="44" t="s">
        <v>377</v>
      </c>
      <c r="C434" s="96"/>
      <c r="D434" s="97"/>
      <c r="E434" s="97"/>
      <c r="F434" s="97"/>
      <c r="G434" s="69"/>
      <c r="H434" s="162"/>
      <c r="I434" s="132"/>
      <c r="J434" s="132"/>
      <c r="K434" s="132"/>
      <c r="L434" s="132"/>
      <c r="M434" s="132"/>
      <c r="N434" s="132"/>
      <c r="O434" s="132"/>
      <c r="P434" s="132"/>
      <c r="Q434" s="132"/>
    </row>
    <row r="435" spans="1:17" s="140" customFormat="1" outlineLevel="1" x14ac:dyDescent="0.2">
      <c r="A435" s="17"/>
      <c r="B435" s="39" t="s">
        <v>81</v>
      </c>
      <c r="C435" s="501" t="s">
        <v>9</v>
      </c>
      <c r="D435" s="499"/>
      <c r="E435" s="499">
        <v>25</v>
      </c>
      <c r="F435" s="499"/>
      <c r="G435" s="494">
        <f>(E435*F435)</f>
        <v>0</v>
      </c>
      <c r="H435" s="165"/>
    </row>
    <row r="436" spans="1:17" outlineLevel="1" x14ac:dyDescent="0.2">
      <c r="A436" s="17"/>
      <c r="B436" s="89"/>
      <c r="C436" s="96"/>
      <c r="D436" s="97"/>
      <c r="E436" s="97"/>
      <c r="F436" s="97"/>
      <c r="G436" s="61"/>
    </row>
    <row r="437" spans="1:17" s="9" customFormat="1" ht="25.5" outlineLevel="1" x14ac:dyDescent="0.2">
      <c r="A437" s="17">
        <v>21</v>
      </c>
      <c r="B437" s="39" t="s">
        <v>448</v>
      </c>
      <c r="C437" s="96"/>
      <c r="D437" s="97"/>
      <c r="E437" s="97"/>
      <c r="F437" s="97"/>
      <c r="G437" s="72"/>
      <c r="H437" s="162"/>
      <c r="I437" s="132"/>
      <c r="J437" s="132"/>
      <c r="K437" s="132"/>
      <c r="L437" s="132"/>
      <c r="M437" s="132"/>
      <c r="N437" s="132"/>
      <c r="O437" s="132"/>
      <c r="P437" s="132"/>
      <c r="Q437" s="132"/>
    </row>
    <row r="438" spans="1:17" s="9" customFormat="1" outlineLevel="1" x14ac:dyDescent="0.2">
      <c r="A438" s="17"/>
      <c r="B438" s="39" t="s">
        <v>21</v>
      </c>
      <c r="C438" s="501" t="s">
        <v>20</v>
      </c>
      <c r="D438" s="498">
        <v>47</v>
      </c>
      <c r="E438" s="499">
        <v>27</v>
      </c>
      <c r="F438" s="499"/>
      <c r="G438" s="495">
        <f>(E438*F438)</f>
        <v>0</v>
      </c>
      <c r="H438" s="162"/>
      <c r="I438" s="132"/>
      <c r="J438" s="132"/>
      <c r="K438" s="132"/>
      <c r="L438" s="132"/>
      <c r="M438" s="132"/>
      <c r="N438" s="132"/>
      <c r="O438" s="132"/>
      <c r="P438" s="132"/>
      <c r="Q438" s="132"/>
    </row>
    <row r="439" spans="1:17" s="9" customFormat="1" outlineLevel="1" x14ac:dyDescent="0.2">
      <c r="A439" s="17"/>
      <c r="B439" s="39" t="s">
        <v>38</v>
      </c>
      <c r="C439" s="501" t="s">
        <v>20</v>
      </c>
      <c r="D439" s="498">
        <v>36</v>
      </c>
      <c r="E439" s="499">
        <v>17</v>
      </c>
      <c r="F439" s="499"/>
      <c r="G439" s="495">
        <f>(E439*F439)</f>
        <v>0</v>
      </c>
      <c r="H439" s="162"/>
      <c r="I439" s="132"/>
      <c r="J439" s="132"/>
      <c r="K439" s="132"/>
      <c r="L439" s="132"/>
      <c r="M439" s="132"/>
      <c r="N439" s="132"/>
      <c r="O439" s="132"/>
      <c r="P439" s="132"/>
      <c r="Q439" s="132"/>
    </row>
    <row r="440" spans="1:17" s="9" customFormat="1" outlineLevel="1" x14ac:dyDescent="0.2">
      <c r="A440" s="17"/>
      <c r="B440" s="39" t="s">
        <v>286</v>
      </c>
      <c r="C440" s="501" t="s">
        <v>20</v>
      </c>
      <c r="D440" s="498">
        <v>76</v>
      </c>
      <c r="E440" s="499">
        <v>13</v>
      </c>
      <c r="F440" s="499"/>
      <c r="G440" s="495">
        <f>(E440*F440)</f>
        <v>0</v>
      </c>
      <c r="H440" s="162"/>
      <c r="I440" s="132"/>
      <c r="J440" s="132"/>
      <c r="K440" s="132"/>
      <c r="L440" s="132"/>
      <c r="M440" s="132"/>
      <c r="N440" s="132"/>
      <c r="O440" s="132"/>
      <c r="P440" s="132"/>
      <c r="Q440" s="132"/>
    </row>
    <row r="441" spans="1:17" s="9" customFormat="1" outlineLevel="1" x14ac:dyDescent="0.2">
      <c r="A441" s="17"/>
      <c r="B441" s="89"/>
      <c r="C441" s="96"/>
      <c r="D441" s="97"/>
      <c r="E441" s="97"/>
      <c r="F441" s="97"/>
      <c r="G441" s="72"/>
      <c r="H441" s="162"/>
      <c r="I441" s="132"/>
      <c r="J441" s="132"/>
      <c r="K441" s="132"/>
      <c r="L441" s="132"/>
      <c r="M441" s="132"/>
      <c r="N441" s="132"/>
      <c r="O441" s="132"/>
      <c r="P441" s="132"/>
      <c r="Q441" s="132"/>
    </row>
    <row r="442" spans="1:17" s="9" customFormat="1" ht="25.5" outlineLevel="1" x14ac:dyDescent="0.2">
      <c r="A442" s="17">
        <v>22</v>
      </c>
      <c r="B442" s="39" t="s">
        <v>449</v>
      </c>
      <c r="C442" s="501" t="s">
        <v>30</v>
      </c>
      <c r="D442" s="498"/>
      <c r="E442" s="499">
        <v>1</v>
      </c>
      <c r="F442" s="499"/>
      <c r="G442" s="495">
        <f>(E442*F442)</f>
        <v>0</v>
      </c>
      <c r="H442" s="162"/>
      <c r="I442" s="132"/>
      <c r="J442" s="132"/>
      <c r="K442" s="132"/>
      <c r="L442" s="132"/>
      <c r="M442" s="132"/>
      <c r="N442" s="132"/>
      <c r="O442" s="132"/>
      <c r="P442" s="132"/>
      <c r="Q442" s="132"/>
    </row>
    <row r="443" spans="1:17" s="9" customFormat="1" outlineLevel="1" x14ac:dyDescent="0.2">
      <c r="A443" s="17"/>
      <c r="B443" s="39"/>
      <c r="C443" s="18"/>
      <c r="D443" s="97"/>
      <c r="E443" s="19"/>
      <c r="F443" s="19"/>
      <c r="G443" s="69"/>
      <c r="H443" s="162"/>
      <c r="I443" s="132"/>
      <c r="J443" s="132"/>
      <c r="K443" s="132"/>
      <c r="L443" s="132"/>
      <c r="M443" s="132"/>
      <c r="N443" s="132"/>
      <c r="O443" s="132"/>
      <c r="P443" s="132"/>
      <c r="Q443" s="132"/>
    </row>
    <row r="444" spans="1:17" ht="25.5" outlineLevel="1" x14ac:dyDescent="0.2">
      <c r="A444" s="17">
        <v>23</v>
      </c>
      <c r="B444" s="39" t="s">
        <v>450</v>
      </c>
      <c r="C444" s="501" t="s">
        <v>30</v>
      </c>
      <c r="D444" s="498"/>
      <c r="E444" s="499">
        <v>9</v>
      </c>
      <c r="F444" s="499"/>
      <c r="G444" s="495">
        <f>(E444*F444)</f>
        <v>0</v>
      </c>
    </row>
    <row r="445" spans="1:17" outlineLevel="1" x14ac:dyDescent="0.2">
      <c r="A445" s="17"/>
      <c r="B445" s="89"/>
      <c r="C445" s="96"/>
      <c r="D445" s="97"/>
      <c r="E445" s="97"/>
      <c r="F445" s="97"/>
      <c r="G445" s="19"/>
    </row>
    <row r="446" spans="1:17" s="10" customFormat="1" ht="13.5" outlineLevel="1" thickBot="1" x14ac:dyDescent="0.25">
      <c r="A446" s="27"/>
      <c r="B446" s="102"/>
      <c r="C446" s="103"/>
      <c r="D446" s="104"/>
      <c r="E446" s="104"/>
      <c r="F446" s="104"/>
      <c r="G446" s="23"/>
      <c r="H446" s="162"/>
      <c r="I446" s="54"/>
      <c r="J446" s="54"/>
      <c r="K446" s="54"/>
      <c r="L446" s="54"/>
      <c r="M446" s="54"/>
      <c r="N446" s="54"/>
      <c r="O446" s="54"/>
      <c r="P446" s="54"/>
      <c r="Q446" s="54"/>
    </row>
    <row r="447" spans="1:17" s="10" customFormat="1" ht="13.5" thickBot="1" x14ac:dyDescent="0.25">
      <c r="A447" s="29"/>
      <c r="B447" s="129" t="s">
        <v>329</v>
      </c>
      <c r="C447" s="94"/>
      <c r="D447" s="95"/>
      <c r="E447" s="95"/>
      <c r="F447" s="95"/>
      <c r="G447" s="500">
        <f>SUM(G272:G446)</f>
        <v>0</v>
      </c>
      <c r="H447" s="162"/>
      <c r="I447" s="54"/>
      <c r="J447" s="54"/>
      <c r="K447" s="54"/>
      <c r="L447" s="54"/>
      <c r="M447" s="54"/>
      <c r="N447" s="54"/>
      <c r="O447" s="54"/>
      <c r="P447" s="54"/>
      <c r="Q447" s="54"/>
    </row>
    <row r="448" spans="1:17" s="10" customFormat="1" x14ac:dyDescent="0.2">
      <c r="A448" s="27"/>
      <c r="B448" s="105"/>
      <c r="C448" s="103"/>
      <c r="D448" s="104"/>
      <c r="E448" s="104"/>
      <c r="F448" s="104"/>
      <c r="G448" s="70"/>
      <c r="H448" s="162"/>
      <c r="I448" s="54"/>
      <c r="J448" s="54"/>
      <c r="K448" s="54"/>
      <c r="L448" s="54"/>
      <c r="M448" s="54"/>
      <c r="N448" s="54"/>
      <c r="O448" s="54"/>
      <c r="P448" s="54"/>
      <c r="Q448" s="54"/>
    </row>
    <row r="449" spans="1:17" s="9" customFormat="1" x14ac:dyDescent="0.2">
      <c r="A449" s="17"/>
      <c r="B449" s="147"/>
      <c r="C449" s="103"/>
      <c r="D449" s="104"/>
      <c r="E449" s="104"/>
      <c r="F449" s="104"/>
      <c r="G449" s="68"/>
      <c r="H449" s="162"/>
      <c r="I449" s="132"/>
      <c r="J449" s="132"/>
      <c r="K449" s="132"/>
      <c r="L449" s="132"/>
      <c r="M449" s="132"/>
      <c r="N449" s="132"/>
      <c r="O449" s="132"/>
      <c r="P449" s="132"/>
      <c r="Q449" s="132"/>
    </row>
    <row r="450" spans="1:17" s="9" customFormat="1" ht="15.75" x14ac:dyDescent="0.2">
      <c r="A450" s="28" t="s">
        <v>26</v>
      </c>
      <c r="B450" s="148" t="s">
        <v>287</v>
      </c>
      <c r="C450" s="96"/>
      <c r="D450" s="97"/>
      <c r="E450" s="97"/>
      <c r="F450" s="97"/>
      <c r="G450" s="19"/>
      <c r="H450" s="162"/>
      <c r="I450" s="132"/>
      <c r="J450" s="132"/>
      <c r="K450" s="132"/>
      <c r="L450" s="132"/>
      <c r="M450" s="132"/>
      <c r="N450" s="132"/>
      <c r="O450" s="132"/>
      <c r="P450" s="132"/>
      <c r="Q450" s="132"/>
    </row>
    <row r="451" spans="1:17" s="9" customFormat="1" x14ac:dyDescent="0.2">
      <c r="A451" s="17"/>
      <c r="B451" s="89"/>
      <c r="C451" s="96"/>
      <c r="D451" s="97"/>
      <c r="E451" s="97"/>
      <c r="F451" s="97"/>
      <c r="G451" s="19"/>
      <c r="H451" s="162"/>
      <c r="I451" s="132"/>
      <c r="J451" s="132"/>
      <c r="K451" s="132"/>
      <c r="L451" s="132"/>
      <c r="M451" s="132"/>
      <c r="N451" s="132"/>
      <c r="O451" s="132"/>
      <c r="P451" s="132"/>
      <c r="Q451" s="132"/>
    </row>
    <row r="452" spans="1:17" s="9" customFormat="1" ht="15" x14ac:dyDescent="0.2">
      <c r="A452" s="32" t="s">
        <v>330</v>
      </c>
      <c r="B452" s="151" t="s">
        <v>293</v>
      </c>
      <c r="C452" s="96"/>
      <c r="D452" s="97"/>
      <c r="E452" s="97"/>
      <c r="F452" s="97"/>
      <c r="G452" s="19"/>
      <c r="H452" s="162"/>
      <c r="I452" s="132"/>
      <c r="J452" s="132"/>
      <c r="K452" s="132"/>
      <c r="L452" s="132"/>
      <c r="M452" s="132"/>
      <c r="N452" s="132"/>
      <c r="O452" s="132"/>
      <c r="P452" s="132"/>
      <c r="Q452" s="132"/>
    </row>
    <row r="453" spans="1:17" s="9" customFormat="1" outlineLevel="1" x14ac:dyDescent="0.2">
      <c r="A453" s="17"/>
      <c r="B453" s="89"/>
      <c r="C453" s="96"/>
      <c r="D453" s="97"/>
      <c r="E453" s="97"/>
      <c r="F453" s="97"/>
      <c r="G453" s="19"/>
      <c r="H453" s="162"/>
      <c r="I453" s="132"/>
      <c r="J453" s="132"/>
      <c r="K453" s="132"/>
      <c r="L453" s="132"/>
      <c r="M453" s="132"/>
      <c r="N453" s="132"/>
      <c r="O453" s="132"/>
      <c r="P453" s="132"/>
      <c r="Q453" s="132"/>
    </row>
    <row r="454" spans="1:17" s="9" customFormat="1" outlineLevel="1" x14ac:dyDescent="0.2">
      <c r="A454" s="17"/>
      <c r="B454" s="39" t="s">
        <v>303</v>
      </c>
      <c r="C454" s="96"/>
      <c r="D454" s="97"/>
      <c r="E454" s="97"/>
      <c r="F454" s="97"/>
      <c r="G454" s="19"/>
      <c r="H454" s="162"/>
      <c r="I454" s="132"/>
      <c r="J454" s="132"/>
      <c r="K454" s="132"/>
      <c r="L454" s="132"/>
      <c r="M454" s="132"/>
      <c r="N454" s="132"/>
      <c r="O454" s="132"/>
      <c r="P454" s="132"/>
      <c r="Q454" s="132"/>
    </row>
    <row r="455" spans="1:17" s="9" customFormat="1" ht="25.5" outlineLevel="1" x14ac:dyDescent="0.2">
      <c r="A455" s="17"/>
      <c r="B455" s="39" t="s">
        <v>304</v>
      </c>
      <c r="C455" s="96"/>
      <c r="D455" s="97"/>
      <c r="E455" s="97"/>
      <c r="F455" s="97"/>
      <c r="G455" s="19"/>
      <c r="H455" s="162"/>
      <c r="I455" s="132"/>
      <c r="J455" s="132"/>
      <c r="K455" s="132"/>
      <c r="L455" s="132"/>
      <c r="M455" s="132"/>
      <c r="N455" s="132"/>
      <c r="O455" s="132"/>
      <c r="P455" s="132"/>
      <c r="Q455" s="132"/>
    </row>
    <row r="456" spans="1:17" s="9" customFormat="1" outlineLevel="1" x14ac:dyDescent="0.2">
      <c r="A456" s="17"/>
      <c r="B456" s="89"/>
      <c r="C456" s="96"/>
      <c r="D456" s="97"/>
      <c r="E456" s="97"/>
      <c r="F456" s="97"/>
      <c r="G456" s="19"/>
      <c r="H456" s="162"/>
      <c r="I456" s="132"/>
      <c r="J456" s="132"/>
      <c r="K456" s="132"/>
      <c r="L456" s="132"/>
      <c r="M456" s="132"/>
      <c r="N456" s="132"/>
      <c r="O456" s="132"/>
      <c r="P456" s="132"/>
      <c r="Q456" s="132"/>
    </row>
    <row r="457" spans="1:17" s="9" customFormat="1" ht="127.5" outlineLevel="1" x14ac:dyDescent="0.2">
      <c r="A457" s="17">
        <v>1</v>
      </c>
      <c r="B457" s="39" t="s">
        <v>294</v>
      </c>
      <c r="C457" s="18"/>
      <c r="D457" s="19"/>
      <c r="E457" s="19"/>
      <c r="F457" s="19"/>
      <c r="G457" s="19"/>
      <c r="H457" s="162"/>
      <c r="I457" s="132"/>
      <c r="J457" s="132"/>
      <c r="K457" s="132"/>
      <c r="L457" s="132"/>
      <c r="M457" s="132"/>
      <c r="N457" s="132"/>
      <c r="O457" s="132"/>
      <c r="P457" s="132"/>
      <c r="Q457" s="132"/>
    </row>
    <row r="458" spans="1:17" s="9" customFormat="1" ht="25.5" outlineLevel="1" x14ac:dyDescent="0.2">
      <c r="A458" s="17"/>
      <c r="B458" s="39" t="s">
        <v>71</v>
      </c>
      <c r="C458" s="18"/>
      <c r="D458" s="19"/>
      <c r="E458" s="19"/>
      <c r="F458" s="19"/>
      <c r="G458" s="19"/>
      <c r="H458" s="162"/>
      <c r="I458" s="132"/>
      <c r="J458" s="132"/>
      <c r="K458" s="132"/>
      <c r="L458" s="132"/>
      <c r="M458" s="132"/>
      <c r="N458" s="132"/>
      <c r="O458" s="132"/>
      <c r="P458" s="132"/>
      <c r="Q458" s="132"/>
    </row>
    <row r="459" spans="1:17" s="9" customFormat="1" outlineLevel="1" x14ac:dyDescent="0.2">
      <c r="A459" s="17"/>
      <c r="B459" s="44" t="s">
        <v>76</v>
      </c>
      <c r="C459" s="501" t="s">
        <v>22</v>
      </c>
      <c r="D459" s="499"/>
      <c r="E459" s="499">
        <v>6</v>
      </c>
      <c r="F459" s="499"/>
      <c r="G459" s="494">
        <f>(E459*F459)</f>
        <v>0</v>
      </c>
      <c r="H459" s="162"/>
      <c r="I459" s="132"/>
      <c r="J459" s="132"/>
      <c r="K459" s="132"/>
      <c r="L459" s="132"/>
      <c r="M459" s="132"/>
      <c r="N459" s="132"/>
      <c r="O459" s="132"/>
      <c r="P459" s="132"/>
      <c r="Q459" s="132"/>
    </row>
    <row r="460" spans="1:17" s="9" customFormat="1" outlineLevel="1" x14ac:dyDescent="0.2">
      <c r="A460" s="17"/>
      <c r="B460" s="44" t="s">
        <v>77</v>
      </c>
      <c r="C460" s="501" t="s">
        <v>22</v>
      </c>
      <c r="D460" s="499"/>
      <c r="E460" s="499">
        <v>14</v>
      </c>
      <c r="F460" s="499"/>
      <c r="G460" s="494">
        <f>(E460*F460)</f>
        <v>0</v>
      </c>
      <c r="H460" s="162"/>
      <c r="I460" s="132"/>
      <c r="J460" s="132"/>
      <c r="K460" s="132"/>
      <c r="L460" s="132"/>
      <c r="M460" s="132"/>
      <c r="N460" s="132"/>
      <c r="O460" s="132"/>
      <c r="P460" s="132"/>
      <c r="Q460" s="132"/>
    </row>
    <row r="461" spans="1:17" s="9" customFormat="1" outlineLevel="1" x14ac:dyDescent="0.2">
      <c r="A461" s="17"/>
      <c r="H461" s="162"/>
      <c r="I461" s="132"/>
      <c r="J461" s="132"/>
      <c r="K461" s="132"/>
      <c r="L461" s="132"/>
      <c r="M461" s="132"/>
      <c r="N461" s="132"/>
      <c r="O461" s="132"/>
      <c r="P461" s="132"/>
      <c r="Q461" s="132"/>
    </row>
    <row r="462" spans="1:17" s="9" customFormat="1" outlineLevel="1" x14ac:dyDescent="0.2">
      <c r="A462" s="17"/>
      <c r="B462" s="44"/>
      <c r="C462" s="18"/>
      <c r="D462" s="19"/>
      <c r="E462" s="19"/>
      <c r="F462" s="19"/>
      <c r="G462" s="61"/>
      <c r="H462" s="162"/>
      <c r="I462" s="132"/>
      <c r="J462" s="132"/>
      <c r="K462" s="132"/>
      <c r="L462" s="132"/>
      <c r="M462" s="132"/>
      <c r="N462" s="132"/>
      <c r="O462" s="132"/>
      <c r="P462" s="132"/>
      <c r="Q462" s="132"/>
    </row>
    <row r="463" spans="1:17" s="9" customFormat="1" ht="102" outlineLevel="1" x14ac:dyDescent="0.2">
      <c r="A463" s="17">
        <v>2</v>
      </c>
      <c r="B463" s="39" t="s">
        <v>289</v>
      </c>
      <c r="C463" s="18"/>
      <c r="D463" s="19"/>
      <c r="E463" s="19"/>
      <c r="F463" s="19"/>
      <c r="G463" s="19"/>
      <c r="H463" s="162"/>
      <c r="I463" s="132"/>
      <c r="J463" s="132"/>
      <c r="K463" s="132"/>
      <c r="L463" s="132"/>
      <c r="M463" s="132"/>
      <c r="N463" s="132"/>
      <c r="O463" s="132"/>
      <c r="P463" s="132"/>
      <c r="Q463" s="132"/>
    </row>
    <row r="464" spans="1:17" s="9" customFormat="1" outlineLevel="1" x14ac:dyDescent="0.2">
      <c r="A464" s="17"/>
      <c r="B464" s="39"/>
      <c r="C464" s="18"/>
      <c r="D464" s="19"/>
      <c r="E464" s="19"/>
      <c r="F464" s="19"/>
      <c r="G464" s="19"/>
      <c r="H464" s="162"/>
      <c r="I464" s="132"/>
      <c r="J464" s="132"/>
      <c r="K464" s="132"/>
      <c r="L464" s="132"/>
      <c r="M464" s="132"/>
      <c r="N464" s="132"/>
      <c r="O464" s="132"/>
      <c r="P464" s="132"/>
      <c r="Q464" s="132"/>
    </row>
    <row r="465" spans="1:17" s="9" customFormat="1" ht="51" outlineLevel="1" x14ac:dyDescent="0.2">
      <c r="A465" s="17"/>
      <c r="B465" s="39" t="s">
        <v>295</v>
      </c>
      <c r="C465" s="18"/>
      <c r="D465" s="19"/>
      <c r="E465" s="19"/>
      <c r="F465" s="19"/>
      <c r="G465" s="19"/>
      <c r="H465" s="162"/>
      <c r="I465" s="132"/>
      <c r="J465" s="132"/>
      <c r="K465" s="132"/>
      <c r="L465" s="132"/>
      <c r="M465" s="132"/>
      <c r="N465" s="132"/>
      <c r="O465" s="132"/>
      <c r="P465" s="132"/>
      <c r="Q465" s="132"/>
    </row>
    <row r="466" spans="1:17" s="9" customFormat="1" outlineLevel="1" x14ac:dyDescent="0.2">
      <c r="A466" s="17"/>
      <c r="B466" s="44" t="s">
        <v>76</v>
      </c>
      <c r="C466" s="501" t="s">
        <v>22</v>
      </c>
      <c r="D466" s="499"/>
      <c r="E466" s="499">
        <v>240</v>
      </c>
      <c r="F466" s="499"/>
      <c r="G466" s="494">
        <f>(E466*F466)</f>
        <v>0</v>
      </c>
      <c r="H466" s="162"/>
      <c r="I466" s="132"/>
      <c r="J466" s="132"/>
      <c r="K466" s="132"/>
      <c r="L466" s="132"/>
      <c r="M466" s="132"/>
      <c r="N466" s="132"/>
      <c r="O466" s="132"/>
      <c r="P466" s="132"/>
      <c r="Q466" s="132"/>
    </row>
    <row r="467" spans="1:17" s="9" customFormat="1" outlineLevel="1" x14ac:dyDescent="0.2">
      <c r="A467" s="17"/>
      <c r="B467" s="44" t="s">
        <v>77</v>
      </c>
      <c r="C467" s="501" t="s">
        <v>22</v>
      </c>
      <c r="D467" s="499"/>
      <c r="E467" s="499">
        <v>560</v>
      </c>
      <c r="F467" s="499"/>
      <c r="G467" s="494">
        <f>(E467*F467)</f>
        <v>0</v>
      </c>
      <c r="H467" s="162"/>
      <c r="I467" s="132"/>
      <c r="J467" s="132"/>
      <c r="K467" s="132"/>
      <c r="L467" s="132"/>
      <c r="M467" s="132"/>
      <c r="N467" s="132"/>
      <c r="O467" s="132"/>
      <c r="P467" s="132"/>
      <c r="Q467" s="132"/>
    </row>
    <row r="468" spans="1:17" s="9" customFormat="1" ht="25.5" outlineLevel="1" x14ac:dyDescent="0.2">
      <c r="A468" s="17"/>
      <c r="B468" s="44" t="s">
        <v>299</v>
      </c>
      <c r="C468" s="501" t="s">
        <v>13</v>
      </c>
      <c r="D468" s="499"/>
      <c r="E468" s="499">
        <v>112.5</v>
      </c>
      <c r="F468" s="499"/>
      <c r="G468" s="494">
        <f>(E468*F468)</f>
        <v>0</v>
      </c>
      <c r="H468" s="162"/>
      <c r="I468" s="132"/>
      <c r="J468" s="132"/>
      <c r="K468" s="132"/>
      <c r="L468" s="132"/>
      <c r="M468" s="132"/>
      <c r="N468" s="132"/>
      <c r="O468" s="132"/>
      <c r="P468" s="132"/>
      <c r="Q468" s="132"/>
    </row>
    <row r="469" spans="1:17" s="9" customFormat="1" outlineLevel="1" x14ac:dyDescent="0.2">
      <c r="A469" s="17"/>
      <c r="B469" s="44" t="s">
        <v>298</v>
      </c>
      <c r="C469" s="501" t="s">
        <v>13</v>
      </c>
      <c r="D469" s="499"/>
      <c r="E469" s="499">
        <v>56.25</v>
      </c>
      <c r="F469" s="499"/>
      <c r="G469" s="494">
        <f>(E469*F469)</f>
        <v>0</v>
      </c>
      <c r="H469" s="162"/>
      <c r="I469" s="132"/>
      <c r="J469" s="132"/>
      <c r="K469" s="132"/>
      <c r="L469" s="132"/>
      <c r="M469" s="132"/>
      <c r="N469" s="132"/>
      <c r="O469" s="132"/>
      <c r="P469" s="132"/>
      <c r="Q469" s="132"/>
    </row>
    <row r="470" spans="1:17" s="9" customFormat="1" outlineLevel="1" x14ac:dyDescent="0.2">
      <c r="A470" s="17"/>
      <c r="B470" s="48"/>
      <c r="C470" s="96"/>
      <c r="D470" s="97"/>
      <c r="E470" s="97"/>
      <c r="F470" s="97"/>
      <c r="G470" s="61"/>
      <c r="H470" s="162"/>
      <c r="I470" s="132"/>
      <c r="J470" s="132"/>
      <c r="K470" s="132"/>
      <c r="L470" s="132"/>
      <c r="M470" s="132"/>
      <c r="N470" s="132"/>
      <c r="O470" s="132"/>
      <c r="P470" s="132"/>
      <c r="Q470" s="132"/>
    </row>
    <row r="471" spans="1:17" s="9" customFormat="1" ht="89.25" outlineLevel="1" x14ac:dyDescent="0.2">
      <c r="A471" s="17">
        <v>3</v>
      </c>
      <c r="B471" s="39" t="s">
        <v>307</v>
      </c>
      <c r="C471" s="96"/>
      <c r="D471" s="97"/>
      <c r="E471" s="97"/>
      <c r="F471" s="97"/>
      <c r="G471" s="19"/>
      <c r="H471" s="162"/>
      <c r="I471" s="132"/>
      <c r="J471" s="132"/>
      <c r="K471" s="132"/>
      <c r="L471" s="132"/>
      <c r="M471" s="132"/>
      <c r="N471" s="132"/>
      <c r="O471" s="132"/>
      <c r="P471" s="132"/>
      <c r="Q471" s="132"/>
    </row>
    <row r="472" spans="1:17" s="9" customFormat="1" outlineLevel="1" x14ac:dyDescent="0.2">
      <c r="A472" s="17"/>
      <c r="B472" s="39" t="s">
        <v>74</v>
      </c>
      <c r="C472" s="501" t="s">
        <v>13</v>
      </c>
      <c r="D472" s="499"/>
      <c r="E472" s="499">
        <v>112.5</v>
      </c>
      <c r="F472" s="499"/>
      <c r="G472" s="494">
        <f>(E472*F472)</f>
        <v>0</v>
      </c>
      <c r="H472" s="162"/>
      <c r="I472" s="132"/>
      <c r="J472" s="132"/>
      <c r="K472" s="132"/>
      <c r="L472" s="132"/>
      <c r="M472" s="132"/>
      <c r="N472" s="132"/>
      <c r="O472" s="132"/>
      <c r="P472" s="132"/>
      <c r="Q472" s="132"/>
    </row>
    <row r="473" spans="1:17" s="9" customFormat="1" outlineLevel="1" x14ac:dyDescent="0.2">
      <c r="A473" s="17"/>
      <c r="B473" s="39"/>
      <c r="C473" s="18"/>
      <c r="D473" s="19"/>
      <c r="E473" s="19"/>
      <c r="F473" s="19"/>
      <c r="G473" s="61"/>
      <c r="H473" s="162"/>
      <c r="I473" s="132"/>
      <c r="J473" s="132"/>
      <c r="K473" s="132"/>
      <c r="L473" s="132"/>
      <c r="M473" s="132"/>
      <c r="N473" s="132"/>
      <c r="O473" s="132"/>
      <c r="P473" s="132"/>
      <c r="Q473" s="132"/>
    </row>
    <row r="474" spans="1:17" s="9" customFormat="1" ht="102" outlineLevel="1" x14ac:dyDescent="0.2">
      <c r="A474" s="17">
        <v>4</v>
      </c>
      <c r="B474" s="39" t="s">
        <v>302</v>
      </c>
      <c r="C474" s="96"/>
      <c r="D474" s="97"/>
      <c r="E474" s="97"/>
      <c r="F474" s="97"/>
      <c r="G474" s="19"/>
      <c r="H474" s="162"/>
      <c r="I474" s="132"/>
      <c r="J474" s="132"/>
      <c r="K474" s="132"/>
      <c r="L474" s="132"/>
      <c r="M474" s="132"/>
      <c r="N474" s="132"/>
      <c r="O474" s="132"/>
      <c r="P474" s="132"/>
      <c r="Q474" s="132"/>
    </row>
    <row r="475" spans="1:17" s="9" customFormat="1" ht="38.25" outlineLevel="1" x14ac:dyDescent="0.2">
      <c r="A475" s="17"/>
      <c r="B475" s="39" t="s">
        <v>471</v>
      </c>
      <c r="C475" s="96"/>
      <c r="D475" s="97"/>
      <c r="E475" s="97"/>
      <c r="F475" s="97"/>
      <c r="G475" s="19"/>
      <c r="H475" s="162"/>
      <c r="I475" s="132"/>
      <c r="J475" s="132"/>
      <c r="K475" s="132"/>
      <c r="L475" s="132"/>
      <c r="M475" s="132"/>
      <c r="N475" s="132"/>
      <c r="O475" s="132"/>
      <c r="P475" s="132"/>
      <c r="Q475" s="132"/>
    </row>
    <row r="476" spans="1:17" s="9" customFormat="1" outlineLevel="1" x14ac:dyDescent="0.2">
      <c r="A476" s="17"/>
      <c r="B476" s="39" t="s">
        <v>296</v>
      </c>
      <c r="C476" s="501" t="s">
        <v>13</v>
      </c>
      <c r="D476" s="499"/>
      <c r="E476" s="499">
        <v>12.2</v>
      </c>
      <c r="F476" s="499"/>
      <c r="G476" s="494">
        <f>(E476*F476)</f>
        <v>0</v>
      </c>
      <c r="H476" s="162"/>
      <c r="I476" s="132"/>
      <c r="J476" s="132"/>
      <c r="K476" s="132"/>
      <c r="L476" s="132"/>
      <c r="M476" s="132"/>
      <c r="N476" s="132"/>
      <c r="O476" s="132"/>
      <c r="P476" s="132"/>
      <c r="Q476" s="132"/>
    </row>
    <row r="477" spans="1:17" s="9" customFormat="1" outlineLevel="1" x14ac:dyDescent="0.2">
      <c r="A477" s="17"/>
      <c r="B477" s="39" t="s">
        <v>297</v>
      </c>
      <c r="C477" s="501" t="s">
        <v>13</v>
      </c>
      <c r="D477" s="499"/>
      <c r="E477" s="499">
        <v>21.3</v>
      </c>
      <c r="F477" s="499"/>
      <c r="G477" s="494">
        <f>(E477*F477)</f>
        <v>0</v>
      </c>
      <c r="H477" s="162"/>
      <c r="I477" s="132"/>
      <c r="J477" s="132"/>
      <c r="K477" s="132"/>
      <c r="L477" s="132"/>
      <c r="M477" s="132"/>
      <c r="N477" s="132"/>
      <c r="O477" s="132"/>
      <c r="P477" s="132"/>
      <c r="Q477" s="132"/>
    </row>
    <row r="478" spans="1:17" s="9" customFormat="1" ht="25.5" outlineLevel="1" x14ac:dyDescent="0.2">
      <c r="A478" s="17"/>
      <c r="B478" s="44" t="s">
        <v>299</v>
      </c>
      <c r="C478" s="501" t="s">
        <v>13</v>
      </c>
      <c r="D478" s="499"/>
      <c r="E478" s="499">
        <v>12</v>
      </c>
      <c r="F478" s="499"/>
      <c r="G478" s="494">
        <f>(E478*F478)</f>
        <v>0</v>
      </c>
      <c r="H478" s="162"/>
      <c r="I478" s="132"/>
      <c r="J478" s="132"/>
      <c r="K478" s="132"/>
      <c r="L478" s="132"/>
      <c r="M478" s="132"/>
      <c r="N478" s="132"/>
      <c r="O478" s="132"/>
      <c r="P478" s="132"/>
      <c r="Q478" s="132"/>
    </row>
    <row r="479" spans="1:17" s="9" customFormat="1" outlineLevel="1" x14ac:dyDescent="0.2">
      <c r="A479" s="17"/>
      <c r="B479" s="89"/>
      <c r="C479" s="96"/>
      <c r="D479" s="97"/>
      <c r="E479" s="97"/>
      <c r="F479" s="97"/>
      <c r="G479" s="61"/>
      <c r="H479" s="162"/>
      <c r="I479" s="132"/>
      <c r="J479" s="132"/>
      <c r="K479" s="132"/>
      <c r="L479" s="132"/>
      <c r="M479" s="132"/>
      <c r="N479" s="132"/>
      <c r="O479" s="132"/>
      <c r="P479" s="132"/>
      <c r="Q479" s="132"/>
    </row>
    <row r="480" spans="1:17" s="9" customFormat="1" ht="63.75" outlineLevel="1" x14ac:dyDescent="0.2">
      <c r="A480" s="17">
        <v>5</v>
      </c>
      <c r="B480" s="39" t="s">
        <v>305</v>
      </c>
      <c r="C480" s="96"/>
      <c r="D480" s="97"/>
      <c r="E480" s="97"/>
      <c r="F480" s="97"/>
      <c r="G480" s="61"/>
      <c r="H480" s="162"/>
      <c r="I480" s="132"/>
      <c r="J480" s="132"/>
      <c r="K480" s="132"/>
      <c r="L480" s="132"/>
      <c r="M480" s="132"/>
      <c r="N480" s="132"/>
      <c r="O480" s="132"/>
      <c r="P480" s="132"/>
      <c r="Q480" s="132"/>
    </row>
    <row r="481" spans="1:17" s="9" customFormat="1" ht="63.75" outlineLevel="1" x14ac:dyDescent="0.2">
      <c r="A481" s="17"/>
      <c r="B481" s="39" t="s">
        <v>300</v>
      </c>
      <c r="C481" s="96"/>
      <c r="D481" s="97"/>
      <c r="E481" s="97"/>
      <c r="F481" s="97"/>
      <c r="G481" s="61"/>
      <c r="H481" s="162"/>
      <c r="I481" s="132"/>
      <c r="J481" s="132"/>
      <c r="K481" s="132"/>
      <c r="L481" s="132"/>
      <c r="M481" s="132"/>
      <c r="N481" s="132"/>
      <c r="O481" s="132"/>
      <c r="P481" s="132"/>
      <c r="Q481" s="132"/>
    </row>
    <row r="482" spans="1:17" s="9" customFormat="1" outlineLevel="1" x14ac:dyDescent="0.2">
      <c r="A482" s="17"/>
      <c r="B482" s="89"/>
      <c r="C482" s="501" t="s">
        <v>13</v>
      </c>
      <c r="D482" s="499"/>
      <c r="E482" s="499">
        <v>75</v>
      </c>
      <c r="F482" s="499"/>
      <c r="G482" s="494">
        <f>(E482*F482)</f>
        <v>0</v>
      </c>
      <c r="H482" s="162"/>
      <c r="I482" s="132"/>
      <c r="J482" s="132"/>
      <c r="K482" s="132"/>
      <c r="L482" s="132"/>
      <c r="M482" s="132"/>
      <c r="N482" s="132"/>
      <c r="O482" s="132"/>
      <c r="P482" s="132"/>
      <c r="Q482" s="132"/>
    </row>
    <row r="483" spans="1:17" s="9" customFormat="1" outlineLevel="1" x14ac:dyDescent="0.2">
      <c r="A483" s="17"/>
      <c r="B483" s="89"/>
      <c r="C483" s="96"/>
      <c r="D483" s="97"/>
      <c r="E483" s="97"/>
      <c r="F483" s="97"/>
      <c r="G483" s="61"/>
      <c r="H483" s="162"/>
      <c r="I483" s="132"/>
      <c r="J483" s="132"/>
      <c r="K483" s="132"/>
      <c r="L483" s="132"/>
      <c r="M483" s="132"/>
      <c r="N483" s="132"/>
      <c r="O483" s="132"/>
      <c r="P483" s="132"/>
      <c r="Q483" s="132"/>
    </row>
    <row r="484" spans="1:17" s="140" customFormat="1" ht="102" outlineLevel="1" x14ac:dyDescent="0.2">
      <c r="A484" s="17">
        <v>6</v>
      </c>
      <c r="B484" s="39" t="s">
        <v>301</v>
      </c>
      <c r="C484" s="18"/>
      <c r="D484" s="19"/>
      <c r="E484" s="19"/>
      <c r="F484" s="19"/>
      <c r="G484" s="61"/>
      <c r="H484" s="165"/>
    </row>
    <row r="485" spans="1:17" s="140" customFormat="1" outlineLevel="1" x14ac:dyDescent="0.2">
      <c r="A485" s="17"/>
      <c r="B485" s="44" t="s">
        <v>78</v>
      </c>
      <c r="C485" s="501" t="s">
        <v>30</v>
      </c>
      <c r="D485" s="499"/>
      <c r="E485" s="499">
        <v>1</v>
      </c>
      <c r="F485" s="499"/>
      <c r="G485" s="494">
        <f>(E485*F485)</f>
        <v>0</v>
      </c>
      <c r="H485" s="165"/>
    </row>
    <row r="486" spans="1:17" s="9" customFormat="1" outlineLevel="1" x14ac:dyDescent="0.2">
      <c r="A486" s="17"/>
      <c r="B486" s="89"/>
      <c r="C486" s="96"/>
      <c r="D486" s="97"/>
      <c r="E486" s="97"/>
      <c r="F486" s="97"/>
      <c r="G486" s="61"/>
      <c r="H486" s="162"/>
      <c r="I486" s="132"/>
      <c r="J486" s="132"/>
      <c r="K486" s="132"/>
      <c r="L486" s="132"/>
      <c r="M486" s="132"/>
      <c r="N486" s="132"/>
      <c r="O486" s="132"/>
      <c r="P486" s="132"/>
      <c r="Q486" s="132"/>
    </row>
    <row r="487" spans="1:17" s="9" customFormat="1" ht="63.75" outlineLevel="1" x14ac:dyDescent="0.2">
      <c r="A487" s="17">
        <v>7</v>
      </c>
      <c r="B487" s="39" t="s">
        <v>306</v>
      </c>
      <c r="C487" s="18"/>
      <c r="D487" s="19"/>
      <c r="E487" s="19"/>
      <c r="F487" s="19"/>
      <c r="G487" s="72"/>
      <c r="H487" s="162"/>
      <c r="I487" s="132"/>
      <c r="J487" s="132"/>
      <c r="K487" s="132"/>
      <c r="L487" s="132"/>
      <c r="M487" s="132"/>
      <c r="N487" s="132"/>
      <c r="O487" s="132"/>
      <c r="P487" s="132"/>
      <c r="Q487" s="132"/>
    </row>
    <row r="488" spans="1:17" s="9" customFormat="1" outlineLevel="1" x14ac:dyDescent="0.2">
      <c r="A488" s="17"/>
      <c r="B488" s="39" t="s">
        <v>37</v>
      </c>
      <c r="C488" s="501" t="s">
        <v>24</v>
      </c>
      <c r="D488" s="499"/>
      <c r="E488" s="499">
        <v>3</v>
      </c>
      <c r="F488" s="499"/>
      <c r="G488" s="494">
        <f>(E488*F488)</f>
        <v>0</v>
      </c>
      <c r="H488" s="162"/>
      <c r="I488" s="132"/>
      <c r="J488" s="132"/>
      <c r="K488" s="132"/>
      <c r="L488" s="132"/>
      <c r="M488" s="132"/>
      <c r="N488" s="132"/>
      <c r="O488" s="132"/>
      <c r="P488" s="132"/>
      <c r="Q488" s="132"/>
    </row>
    <row r="489" spans="1:17" s="9" customFormat="1" outlineLevel="1" x14ac:dyDescent="0.2">
      <c r="A489" s="17"/>
      <c r="B489" s="39"/>
      <c r="C489" s="18"/>
      <c r="D489" s="19"/>
      <c r="E489" s="19"/>
      <c r="F489" s="19"/>
      <c r="G489" s="61"/>
      <c r="H489" s="162"/>
      <c r="I489" s="132"/>
      <c r="J489" s="132"/>
      <c r="K489" s="132"/>
      <c r="L489" s="132"/>
      <c r="M489" s="132"/>
      <c r="N489" s="132"/>
      <c r="O489" s="132"/>
      <c r="P489" s="132"/>
      <c r="Q489" s="132"/>
    </row>
    <row r="490" spans="1:17" s="9" customFormat="1" ht="51" outlineLevel="1" x14ac:dyDescent="0.2">
      <c r="A490" s="17">
        <v>8</v>
      </c>
      <c r="B490" s="39" t="s">
        <v>308</v>
      </c>
      <c r="C490" s="18"/>
      <c r="D490" s="19"/>
      <c r="E490" s="19"/>
      <c r="F490" s="19"/>
      <c r="G490" s="72"/>
      <c r="H490" s="162"/>
      <c r="I490" s="132"/>
      <c r="J490" s="132"/>
      <c r="K490" s="132"/>
      <c r="L490" s="132"/>
      <c r="M490" s="132"/>
      <c r="N490" s="132"/>
      <c r="O490" s="132"/>
      <c r="P490" s="132"/>
      <c r="Q490" s="132"/>
    </row>
    <row r="491" spans="1:17" s="9" customFormat="1" outlineLevel="1" x14ac:dyDescent="0.2">
      <c r="A491" s="17"/>
      <c r="B491" s="39"/>
      <c r="C491" s="501" t="s">
        <v>24</v>
      </c>
      <c r="D491" s="499">
        <v>0</v>
      </c>
      <c r="E491" s="499">
        <v>22</v>
      </c>
      <c r="F491" s="499"/>
      <c r="G491" s="494">
        <f>(E491*F491)</f>
        <v>0</v>
      </c>
      <c r="H491" s="162"/>
      <c r="I491" s="132"/>
      <c r="J491" s="132"/>
      <c r="K491" s="132"/>
      <c r="L491" s="132"/>
      <c r="M491" s="132"/>
      <c r="N491" s="132"/>
      <c r="O491" s="132"/>
      <c r="P491" s="132"/>
      <c r="Q491" s="132"/>
    </row>
    <row r="492" spans="1:17" s="9" customFormat="1" outlineLevel="1" x14ac:dyDescent="0.2">
      <c r="A492" s="17"/>
      <c r="B492" s="89"/>
      <c r="C492" s="96"/>
      <c r="D492" s="97"/>
      <c r="E492" s="97"/>
      <c r="F492" s="97"/>
      <c r="G492" s="72"/>
      <c r="H492" s="162"/>
      <c r="I492" s="132"/>
      <c r="J492" s="132"/>
      <c r="K492" s="132"/>
      <c r="L492" s="132"/>
      <c r="M492" s="132"/>
      <c r="N492" s="132"/>
      <c r="O492" s="132"/>
      <c r="P492" s="132"/>
      <c r="Q492" s="132"/>
    </row>
    <row r="493" spans="1:17" s="9" customFormat="1" outlineLevel="1" x14ac:dyDescent="0.2">
      <c r="A493" s="17"/>
      <c r="B493" s="89"/>
      <c r="C493" s="96"/>
      <c r="D493" s="97"/>
      <c r="E493" s="97"/>
      <c r="F493" s="97"/>
      <c r="G493" s="61"/>
      <c r="H493" s="162"/>
      <c r="I493" s="132"/>
      <c r="J493" s="132"/>
      <c r="K493" s="132"/>
      <c r="L493" s="132"/>
      <c r="M493" s="132"/>
      <c r="N493" s="132"/>
      <c r="O493" s="132"/>
      <c r="P493" s="132"/>
      <c r="Q493" s="132"/>
    </row>
    <row r="494" spans="1:17" s="9" customFormat="1" ht="63.75" outlineLevel="1" x14ac:dyDescent="0.2">
      <c r="A494" s="17">
        <v>9</v>
      </c>
      <c r="B494" s="39" t="s">
        <v>309</v>
      </c>
      <c r="C494" s="18"/>
      <c r="D494" s="19"/>
      <c r="E494" s="19"/>
      <c r="F494" s="19"/>
      <c r="G494" s="72"/>
      <c r="H494" s="162"/>
      <c r="I494" s="132"/>
      <c r="J494" s="132"/>
      <c r="K494" s="132"/>
      <c r="L494" s="132"/>
      <c r="M494" s="132"/>
      <c r="N494" s="132"/>
      <c r="O494" s="132"/>
      <c r="P494" s="132"/>
      <c r="Q494" s="132"/>
    </row>
    <row r="495" spans="1:17" s="9" customFormat="1" outlineLevel="1" x14ac:dyDescent="0.2">
      <c r="A495" s="17"/>
      <c r="B495" s="39"/>
      <c r="C495" s="501" t="s">
        <v>24</v>
      </c>
      <c r="D495" s="499">
        <v>0</v>
      </c>
      <c r="E495" s="499">
        <v>4.1500000000000004</v>
      </c>
      <c r="F495" s="499"/>
      <c r="G495" s="494">
        <f>(E495*F495)</f>
        <v>0</v>
      </c>
      <c r="H495" s="162"/>
      <c r="I495" s="132"/>
      <c r="J495" s="132"/>
      <c r="K495" s="132"/>
      <c r="L495" s="132"/>
      <c r="M495" s="132"/>
      <c r="N495" s="132"/>
      <c r="O495" s="132"/>
      <c r="P495" s="132"/>
      <c r="Q495" s="132"/>
    </row>
    <row r="496" spans="1:17" s="9" customFormat="1" outlineLevel="1" x14ac:dyDescent="0.2">
      <c r="A496" s="17"/>
      <c r="B496" s="89"/>
      <c r="C496" s="96"/>
      <c r="D496" s="97"/>
      <c r="E496" s="97"/>
      <c r="F496" s="97"/>
      <c r="G496" s="61"/>
      <c r="H496" s="162"/>
      <c r="I496" s="132"/>
      <c r="J496" s="132"/>
      <c r="K496" s="132"/>
      <c r="L496" s="132"/>
      <c r="M496" s="132"/>
      <c r="N496" s="132"/>
      <c r="O496" s="132"/>
      <c r="P496" s="132"/>
      <c r="Q496" s="132"/>
    </row>
    <row r="497" spans="1:17" s="9" customFormat="1" ht="63.75" outlineLevel="1" x14ac:dyDescent="0.2">
      <c r="A497" s="17">
        <v>10</v>
      </c>
      <c r="B497" s="39" t="s">
        <v>310</v>
      </c>
      <c r="C497" s="96"/>
      <c r="D497" s="97"/>
      <c r="E497" s="97"/>
      <c r="F497" s="97"/>
      <c r="G497" s="72"/>
      <c r="H497" s="162"/>
      <c r="I497" s="132"/>
      <c r="J497" s="132"/>
      <c r="K497" s="132"/>
      <c r="L497" s="132"/>
      <c r="M497" s="132"/>
      <c r="N497" s="132"/>
      <c r="O497" s="132"/>
      <c r="P497" s="132"/>
      <c r="Q497" s="132"/>
    </row>
    <row r="498" spans="1:17" s="9" customFormat="1" outlineLevel="1" x14ac:dyDescent="0.2">
      <c r="A498" s="17"/>
      <c r="B498" s="89"/>
      <c r="C498" s="501" t="s">
        <v>24</v>
      </c>
      <c r="D498" s="499">
        <v>0</v>
      </c>
      <c r="E498" s="499">
        <v>23</v>
      </c>
      <c r="F498" s="499"/>
      <c r="G498" s="494">
        <f>(E498*F498)</f>
        <v>0</v>
      </c>
      <c r="H498" s="162"/>
      <c r="I498" s="132"/>
      <c r="J498" s="132"/>
      <c r="K498" s="132"/>
      <c r="L498" s="132"/>
      <c r="M498" s="132"/>
      <c r="N498" s="132"/>
      <c r="O498" s="132"/>
      <c r="P498" s="132"/>
      <c r="Q498" s="132"/>
    </row>
    <row r="499" spans="1:17" s="9" customFormat="1" outlineLevel="1" x14ac:dyDescent="0.2">
      <c r="A499" s="17"/>
      <c r="B499" s="89"/>
      <c r="C499" s="96"/>
      <c r="D499" s="97"/>
      <c r="E499" s="97"/>
      <c r="F499" s="97"/>
      <c r="G499" s="61"/>
      <c r="H499" s="162"/>
      <c r="I499" s="132"/>
      <c r="J499" s="132"/>
      <c r="K499" s="132"/>
      <c r="L499" s="132"/>
      <c r="M499" s="132"/>
      <c r="N499" s="132"/>
      <c r="O499" s="132"/>
      <c r="P499" s="132"/>
      <c r="Q499" s="132"/>
    </row>
    <row r="500" spans="1:17" s="9" customFormat="1" outlineLevel="1" x14ac:dyDescent="0.2">
      <c r="A500" s="17"/>
      <c r="B500" s="89"/>
      <c r="C500" s="96"/>
      <c r="D500" s="97"/>
      <c r="E500" s="97"/>
      <c r="F500" s="97"/>
      <c r="G500" s="61"/>
      <c r="H500" s="162"/>
      <c r="I500" s="132"/>
      <c r="J500" s="132"/>
      <c r="K500" s="132"/>
      <c r="L500" s="132"/>
      <c r="M500" s="132"/>
      <c r="N500" s="132"/>
      <c r="O500" s="132"/>
      <c r="P500" s="132"/>
      <c r="Q500" s="132"/>
    </row>
    <row r="501" spans="1:17" s="9" customFormat="1" ht="38.25" outlineLevel="1" x14ac:dyDescent="0.2">
      <c r="A501" s="17">
        <v>11</v>
      </c>
      <c r="B501" s="39" t="s">
        <v>75</v>
      </c>
      <c r="C501" s="18"/>
      <c r="D501" s="19"/>
      <c r="E501" s="19"/>
      <c r="F501" s="19"/>
      <c r="G501" s="72"/>
      <c r="H501" s="159"/>
      <c r="I501" s="132"/>
      <c r="J501" s="132"/>
      <c r="K501" s="132"/>
      <c r="L501" s="132"/>
      <c r="M501" s="132"/>
      <c r="N501" s="132"/>
      <c r="O501" s="132"/>
      <c r="P501" s="132"/>
      <c r="Q501" s="132"/>
    </row>
    <row r="502" spans="1:17" s="9" customFormat="1" outlineLevel="1" x14ac:dyDescent="0.2">
      <c r="A502" s="17"/>
      <c r="B502" s="44" t="s">
        <v>80</v>
      </c>
      <c r="C502" s="501" t="s">
        <v>20</v>
      </c>
      <c r="D502" s="499"/>
      <c r="E502" s="499">
        <v>2</v>
      </c>
      <c r="F502" s="499"/>
      <c r="G502" s="494">
        <f>(E502*F502)</f>
        <v>0</v>
      </c>
      <c r="H502" s="162"/>
      <c r="I502" s="132"/>
      <c r="J502" s="132"/>
      <c r="K502" s="132"/>
      <c r="L502" s="132"/>
      <c r="M502" s="132"/>
      <c r="N502" s="132"/>
      <c r="O502" s="132"/>
      <c r="P502" s="132"/>
      <c r="Q502" s="132"/>
    </row>
    <row r="503" spans="1:17" s="9" customFormat="1" ht="13.5" outlineLevel="1" thickBot="1" x14ac:dyDescent="0.25">
      <c r="A503" s="17"/>
      <c r="B503" s="89"/>
      <c r="C503" s="96"/>
      <c r="D503" s="97"/>
      <c r="E503" s="97"/>
      <c r="F503" s="97"/>
      <c r="G503" s="72"/>
      <c r="H503" s="162"/>
      <c r="I503" s="132"/>
      <c r="J503" s="132"/>
      <c r="K503" s="132"/>
      <c r="L503" s="132"/>
      <c r="M503" s="132"/>
      <c r="N503" s="132"/>
      <c r="O503" s="132"/>
      <c r="P503" s="132"/>
      <c r="Q503" s="132"/>
    </row>
    <row r="504" spans="1:17" s="9" customFormat="1" ht="13.5" thickBot="1" x14ac:dyDescent="0.25">
      <c r="A504" s="29"/>
      <c r="B504" s="129" t="s">
        <v>331</v>
      </c>
      <c r="C504" s="94"/>
      <c r="D504" s="95"/>
      <c r="E504" s="95"/>
      <c r="F504" s="95"/>
      <c r="G504" s="500">
        <f>SUM(G457:G503)</f>
        <v>0</v>
      </c>
      <c r="H504" s="162"/>
      <c r="I504" s="132"/>
      <c r="J504" s="132"/>
      <c r="K504" s="132"/>
      <c r="L504" s="132"/>
      <c r="M504" s="132"/>
      <c r="N504" s="132"/>
      <c r="O504" s="132"/>
      <c r="P504" s="132"/>
      <c r="Q504" s="132"/>
    </row>
    <row r="505" spans="1:17" s="9" customFormat="1" x14ac:dyDescent="0.2">
      <c r="A505" s="20"/>
      <c r="B505" s="106"/>
      <c r="C505" s="96"/>
      <c r="D505" s="97"/>
      <c r="E505" s="97"/>
      <c r="F505" s="97"/>
      <c r="G505" s="19"/>
      <c r="H505" s="162"/>
      <c r="I505" s="132"/>
      <c r="J505" s="132"/>
      <c r="K505" s="132"/>
      <c r="L505" s="132"/>
      <c r="M505" s="132"/>
      <c r="N505" s="132"/>
      <c r="O505" s="132"/>
      <c r="P505" s="132"/>
      <c r="Q505" s="132"/>
    </row>
    <row r="506" spans="1:17" s="140" customFormat="1" ht="15" x14ac:dyDescent="0.2">
      <c r="A506" s="32" t="s">
        <v>332</v>
      </c>
      <c r="B506" s="149" t="s">
        <v>397</v>
      </c>
      <c r="C506" s="18"/>
      <c r="D506" s="19"/>
      <c r="E506" s="19"/>
      <c r="F506" s="19"/>
      <c r="G506" s="19"/>
      <c r="H506" s="165"/>
    </row>
    <row r="507" spans="1:17" s="140" customFormat="1" outlineLevel="1" x14ac:dyDescent="0.2">
      <c r="A507" s="17"/>
      <c r="B507" s="152"/>
      <c r="C507" s="18"/>
      <c r="D507" s="19"/>
      <c r="E507" s="19"/>
      <c r="F507" s="19"/>
      <c r="G507" s="19"/>
      <c r="H507" s="165"/>
    </row>
    <row r="508" spans="1:17" s="140" customFormat="1" outlineLevel="1" x14ac:dyDescent="0.2">
      <c r="A508" s="17"/>
      <c r="B508" s="152" t="s">
        <v>398</v>
      </c>
      <c r="C508" s="18"/>
      <c r="D508" s="19"/>
      <c r="E508" s="19"/>
      <c r="F508" s="19"/>
      <c r="G508" s="19"/>
      <c r="H508" s="165"/>
    </row>
    <row r="509" spans="1:17" s="140" customFormat="1" ht="51" outlineLevel="1" x14ac:dyDescent="0.2">
      <c r="A509" s="17"/>
      <c r="B509" s="39" t="s">
        <v>313</v>
      </c>
      <c r="C509" s="18"/>
      <c r="D509" s="19"/>
      <c r="E509" s="19"/>
      <c r="F509" s="19"/>
      <c r="G509" s="72"/>
      <c r="H509" s="165"/>
    </row>
    <row r="510" spans="1:17" s="140" customFormat="1" outlineLevel="1" x14ac:dyDescent="0.2">
      <c r="A510" s="17"/>
      <c r="B510" s="39" t="s">
        <v>52</v>
      </c>
      <c r="C510" s="18"/>
      <c r="D510" s="19"/>
      <c r="E510" s="19"/>
      <c r="F510" s="19"/>
      <c r="G510" s="72"/>
      <c r="H510" s="165"/>
    </row>
    <row r="511" spans="1:17" s="140" customFormat="1" ht="38.25" outlineLevel="1" x14ac:dyDescent="0.2">
      <c r="A511" s="17"/>
      <c r="B511" s="39" t="s">
        <v>399</v>
      </c>
      <c r="C511" s="18"/>
      <c r="D511" s="19"/>
      <c r="E511" s="19"/>
      <c r="F511" s="19"/>
      <c r="G511" s="72"/>
      <c r="H511" s="165"/>
    </row>
    <row r="512" spans="1:17" s="140" customFormat="1" ht="25.5" outlineLevel="1" x14ac:dyDescent="0.2">
      <c r="A512" s="17"/>
      <c r="B512" s="39" t="s">
        <v>53</v>
      </c>
      <c r="C512" s="18"/>
      <c r="D512" s="19"/>
      <c r="E512" s="19"/>
      <c r="F512" s="19"/>
      <c r="G512" s="72"/>
      <c r="H512" s="165"/>
    </row>
    <row r="513" spans="1:8" s="140" customFormat="1" ht="31.5" customHeight="1" outlineLevel="1" x14ac:dyDescent="0.2">
      <c r="A513" s="17"/>
      <c r="B513" s="39" t="s">
        <v>311</v>
      </c>
      <c r="C513" s="18"/>
      <c r="D513" s="19"/>
      <c r="E513" s="19"/>
      <c r="F513" s="19"/>
      <c r="G513" s="72"/>
      <c r="H513" s="165"/>
    </row>
    <row r="514" spans="1:8" s="140" customFormat="1" outlineLevel="1" x14ac:dyDescent="0.2">
      <c r="A514" s="17"/>
      <c r="B514" s="39"/>
      <c r="C514" s="18"/>
      <c r="D514" s="19"/>
      <c r="E514" s="19"/>
      <c r="F514" s="19"/>
      <c r="G514" s="72"/>
      <c r="H514" s="165"/>
    </row>
    <row r="515" spans="1:8" s="140" customFormat="1" ht="48.75" customHeight="1" outlineLevel="1" x14ac:dyDescent="0.2">
      <c r="A515" s="17">
        <v>1</v>
      </c>
      <c r="B515" s="39" t="s">
        <v>400</v>
      </c>
      <c r="C515" s="18"/>
      <c r="D515" s="19"/>
      <c r="E515" s="19"/>
      <c r="F515" s="19"/>
      <c r="G515" s="72"/>
      <c r="H515" s="165"/>
    </row>
    <row r="516" spans="1:8" s="140" customFormat="1" ht="97.5" customHeight="1" outlineLevel="1" x14ac:dyDescent="0.2">
      <c r="A516" s="17"/>
      <c r="B516" s="39" t="s">
        <v>401</v>
      </c>
      <c r="C516" s="18"/>
      <c r="D516" s="19"/>
      <c r="E516" s="19"/>
      <c r="F516" s="19"/>
      <c r="G516" s="72"/>
      <c r="H516" s="165"/>
    </row>
    <row r="517" spans="1:8" ht="25.5" outlineLevel="1" x14ac:dyDescent="0.2">
      <c r="A517" s="17"/>
      <c r="B517" s="39" t="s">
        <v>402</v>
      </c>
      <c r="C517" s="18"/>
      <c r="D517" s="19"/>
      <c r="E517" s="19"/>
      <c r="F517" s="19"/>
      <c r="G517" s="72"/>
    </row>
    <row r="518" spans="1:8" ht="84" customHeight="1" outlineLevel="1" x14ac:dyDescent="0.2">
      <c r="A518" s="17"/>
      <c r="B518" s="39" t="s">
        <v>403</v>
      </c>
      <c r="C518" s="18"/>
      <c r="D518" s="19"/>
      <c r="E518" s="19"/>
      <c r="F518" s="19"/>
      <c r="G518" s="72"/>
    </row>
    <row r="519" spans="1:8" ht="29.25" customHeight="1" outlineLevel="1" x14ac:dyDescent="0.2">
      <c r="A519" s="17"/>
      <c r="B519" s="39" t="s">
        <v>404</v>
      </c>
      <c r="C519" s="18"/>
      <c r="D519" s="19"/>
      <c r="E519" s="19"/>
      <c r="F519" s="19"/>
      <c r="G519" s="72"/>
    </row>
    <row r="520" spans="1:8" outlineLevel="1" x14ac:dyDescent="0.2">
      <c r="A520" s="17"/>
      <c r="B520" s="44" t="s">
        <v>312</v>
      </c>
      <c r="C520" s="501" t="s">
        <v>30</v>
      </c>
      <c r="D520" s="499"/>
      <c r="E520" s="499">
        <v>1</v>
      </c>
      <c r="F520" s="499"/>
      <c r="G520" s="494">
        <f>(E520*F520)</f>
        <v>0</v>
      </c>
    </row>
    <row r="521" spans="1:8" outlineLevel="1" x14ac:dyDescent="0.2">
      <c r="A521" s="17"/>
      <c r="B521" s="44"/>
      <c r="C521" s="18"/>
      <c r="D521" s="19"/>
      <c r="E521" s="19"/>
      <c r="F521" s="19"/>
      <c r="G521" s="61"/>
    </row>
    <row r="522" spans="1:8" ht="38.25" outlineLevel="1" x14ac:dyDescent="0.2">
      <c r="A522" s="17">
        <v>2</v>
      </c>
      <c r="B522" s="44" t="s">
        <v>473</v>
      </c>
      <c r="C522" s="18"/>
      <c r="D522" s="19"/>
      <c r="E522" s="19"/>
      <c r="F522" s="19"/>
      <c r="G522" s="61"/>
    </row>
    <row r="523" spans="1:8" ht="89.25" outlineLevel="1" x14ac:dyDescent="0.2">
      <c r="A523" s="17"/>
      <c r="B523" s="44" t="s">
        <v>475</v>
      </c>
      <c r="C523" s="18"/>
      <c r="D523" s="19"/>
      <c r="E523" s="19"/>
      <c r="F523" s="19"/>
      <c r="G523" s="61"/>
    </row>
    <row r="524" spans="1:8" ht="25.5" outlineLevel="1" x14ac:dyDescent="0.2">
      <c r="A524" s="17"/>
      <c r="B524" s="44" t="s">
        <v>405</v>
      </c>
      <c r="C524" s="18"/>
      <c r="D524" s="19"/>
      <c r="E524" s="19"/>
      <c r="F524" s="19"/>
      <c r="G524" s="61"/>
    </row>
    <row r="525" spans="1:8" outlineLevel="1" x14ac:dyDescent="0.2">
      <c r="A525" s="17"/>
      <c r="B525" s="44" t="s">
        <v>474</v>
      </c>
      <c r="C525" s="18"/>
      <c r="D525" s="19"/>
      <c r="E525" s="19"/>
      <c r="F525" s="19"/>
      <c r="G525" s="61"/>
    </row>
    <row r="526" spans="1:8" ht="25.5" outlineLevel="1" x14ac:dyDescent="0.2">
      <c r="A526" s="17"/>
      <c r="B526" s="44" t="s">
        <v>472</v>
      </c>
      <c r="C526" s="18"/>
      <c r="D526" s="19"/>
      <c r="E526" s="19"/>
      <c r="F526" s="19"/>
      <c r="G526" s="61"/>
    </row>
    <row r="527" spans="1:8" ht="51" outlineLevel="1" x14ac:dyDescent="0.2">
      <c r="A527" s="17"/>
      <c r="B527" s="44" t="s">
        <v>407</v>
      </c>
      <c r="C527" s="18"/>
      <c r="D527" s="19"/>
      <c r="E527" s="19"/>
      <c r="F527" s="19"/>
      <c r="G527" s="61"/>
    </row>
    <row r="528" spans="1:8" outlineLevel="1" x14ac:dyDescent="0.2">
      <c r="A528" s="17"/>
      <c r="B528" s="44" t="s">
        <v>408</v>
      </c>
      <c r="C528" s="501" t="s">
        <v>30</v>
      </c>
      <c r="D528" s="499"/>
      <c r="E528" s="499">
        <v>1</v>
      </c>
      <c r="F528" s="499"/>
      <c r="G528" s="494">
        <f>(E528*F528)</f>
        <v>0</v>
      </c>
    </row>
    <row r="529" spans="1:17" outlineLevel="1" x14ac:dyDescent="0.2">
      <c r="A529" s="17"/>
      <c r="B529" s="44" t="s">
        <v>409</v>
      </c>
      <c r="C529" s="501" t="s">
        <v>30</v>
      </c>
      <c r="D529" s="499"/>
      <c r="E529" s="499">
        <v>4</v>
      </c>
      <c r="F529" s="499"/>
      <c r="G529" s="494">
        <f>(E529*F529)</f>
        <v>0</v>
      </c>
    </row>
    <row r="530" spans="1:17" outlineLevel="1" x14ac:dyDescent="0.2">
      <c r="A530" s="17"/>
      <c r="B530" s="44" t="s">
        <v>410</v>
      </c>
      <c r="C530" s="501" t="s">
        <v>30</v>
      </c>
      <c r="D530" s="499"/>
      <c r="E530" s="499">
        <v>4</v>
      </c>
      <c r="F530" s="499"/>
      <c r="G530" s="494">
        <f>(E530*F530)</f>
        <v>0</v>
      </c>
    </row>
    <row r="531" spans="1:17" outlineLevel="1" x14ac:dyDescent="0.2">
      <c r="A531" s="17"/>
      <c r="B531" s="44" t="s">
        <v>479</v>
      </c>
      <c r="C531" s="501" t="s">
        <v>30</v>
      </c>
      <c r="D531" s="499"/>
      <c r="E531" s="499">
        <v>2</v>
      </c>
      <c r="F531" s="499"/>
      <c r="G531" s="494">
        <f>(E531*F531)</f>
        <v>0</v>
      </c>
    </row>
    <row r="532" spans="1:17" s="2" customFormat="1" ht="13.5" outlineLevel="1" thickBot="1" x14ac:dyDescent="0.25">
      <c r="A532" s="27"/>
      <c r="B532" s="102"/>
      <c r="C532" s="103"/>
      <c r="D532" s="104"/>
      <c r="E532" s="104"/>
      <c r="F532" s="104"/>
      <c r="G532" s="68"/>
      <c r="H532" s="162"/>
      <c r="I532" s="54"/>
      <c r="J532" s="54"/>
      <c r="K532" s="54"/>
      <c r="L532" s="54"/>
      <c r="M532" s="54"/>
      <c r="N532" s="54"/>
      <c r="O532" s="54"/>
      <c r="P532" s="54"/>
      <c r="Q532" s="54"/>
    </row>
    <row r="533" spans="1:17" s="58" customFormat="1" ht="13.5" thickBot="1" x14ac:dyDescent="0.25">
      <c r="A533" s="29"/>
      <c r="B533" s="129" t="s">
        <v>406</v>
      </c>
      <c r="C533" s="94"/>
      <c r="D533" s="95">
        <v>23</v>
      </c>
      <c r="E533" s="95"/>
      <c r="F533" s="95"/>
      <c r="G533" s="500">
        <f>SUM(G515:G532)</f>
        <v>0</v>
      </c>
      <c r="H533" s="166"/>
      <c r="I533" s="55"/>
      <c r="J533" s="55"/>
      <c r="K533" s="55"/>
      <c r="L533" s="55"/>
      <c r="M533" s="55"/>
      <c r="N533" s="55"/>
      <c r="O533" s="55"/>
      <c r="P533" s="55"/>
      <c r="Q533" s="55"/>
    </row>
    <row r="534" spans="1:17" s="58" customFormat="1" x14ac:dyDescent="0.2">
      <c r="A534" s="57"/>
      <c r="B534" s="107"/>
      <c r="C534" s="108"/>
      <c r="D534" s="109"/>
      <c r="E534" s="109"/>
      <c r="F534" s="109"/>
      <c r="G534" s="61"/>
      <c r="H534" s="166"/>
      <c r="I534" s="55"/>
      <c r="J534" s="55"/>
      <c r="K534" s="55"/>
      <c r="L534" s="55"/>
      <c r="M534" s="55"/>
      <c r="N534" s="55"/>
      <c r="O534" s="55"/>
      <c r="P534" s="55"/>
      <c r="Q534" s="55"/>
    </row>
    <row r="535" spans="1:17" x14ac:dyDescent="0.2">
      <c r="A535" s="17"/>
      <c r="B535" s="89"/>
      <c r="C535" s="96"/>
      <c r="D535" s="97"/>
      <c r="E535" s="97"/>
      <c r="F535" s="97"/>
      <c r="G535" s="19"/>
    </row>
    <row r="536" spans="1:17" ht="15" x14ac:dyDescent="0.2">
      <c r="A536" s="32" t="s">
        <v>85</v>
      </c>
      <c r="B536" s="149" t="s">
        <v>55</v>
      </c>
      <c r="C536" s="96"/>
      <c r="D536" s="97"/>
      <c r="E536" s="97"/>
      <c r="F536" s="97"/>
      <c r="G536" s="19"/>
    </row>
    <row r="537" spans="1:17" outlineLevel="1" x14ac:dyDescent="0.2">
      <c r="A537" s="17"/>
      <c r="B537" s="89"/>
      <c r="C537" s="96"/>
      <c r="D537" s="97"/>
      <c r="E537" s="97"/>
      <c r="F537" s="104"/>
      <c r="G537" s="19"/>
    </row>
    <row r="538" spans="1:17" ht="38.25" outlineLevel="1" x14ac:dyDescent="0.2">
      <c r="A538" s="17">
        <v>1</v>
      </c>
      <c r="B538" s="39" t="s">
        <v>290</v>
      </c>
      <c r="C538" s="18"/>
      <c r="D538" s="19"/>
      <c r="E538" s="19"/>
      <c r="F538" s="19"/>
      <c r="G538" s="19"/>
    </row>
    <row r="539" spans="1:17" outlineLevel="1" x14ac:dyDescent="0.2">
      <c r="A539" s="17"/>
      <c r="B539" s="39"/>
      <c r="C539" s="501" t="s">
        <v>33</v>
      </c>
      <c r="D539" s="499"/>
      <c r="E539" s="499">
        <v>300</v>
      </c>
      <c r="F539" s="499"/>
      <c r="G539" s="494">
        <f>(E539*F539)</f>
        <v>0</v>
      </c>
    </row>
    <row r="540" spans="1:17" outlineLevel="1" x14ac:dyDescent="0.2">
      <c r="A540" s="17"/>
      <c r="B540" s="89"/>
      <c r="C540" s="96"/>
      <c r="D540" s="97"/>
      <c r="E540" s="97"/>
      <c r="F540" s="19"/>
      <c r="G540" s="61"/>
    </row>
    <row r="541" spans="1:17" s="140" customFormat="1" ht="63.75" outlineLevel="1" x14ac:dyDescent="0.2">
      <c r="A541" s="17">
        <v>2</v>
      </c>
      <c r="B541" s="39" t="s">
        <v>291</v>
      </c>
      <c r="C541" s="18"/>
      <c r="D541" s="19"/>
      <c r="E541" s="19"/>
      <c r="F541" s="19"/>
      <c r="G541" s="19"/>
      <c r="H541" s="165"/>
    </row>
    <row r="542" spans="1:17" s="140" customFormat="1" outlineLevel="1" x14ac:dyDescent="0.2">
      <c r="A542" s="17"/>
      <c r="B542" s="39"/>
      <c r="C542" s="501" t="s">
        <v>33</v>
      </c>
      <c r="D542" s="499"/>
      <c r="E542" s="499">
        <v>250</v>
      </c>
      <c r="F542" s="499"/>
      <c r="G542" s="494">
        <f>(E542*F542)</f>
        <v>0</v>
      </c>
      <c r="H542" s="165"/>
    </row>
    <row r="543" spans="1:17" outlineLevel="1" x14ac:dyDescent="0.2">
      <c r="A543" s="17"/>
      <c r="B543" s="89"/>
      <c r="C543" s="96"/>
      <c r="D543" s="97"/>
      <c r="E543" s="97"/>
      <c r="F543" s="97"/>
      <c r="G543" s="61"/>
    </row>
    <row r="544" spans="1:17" ht="13.5" outlineLevel="1" thickBot="1" x14ac:dyDescent="0.25">
      <c r="A544" s="17"/>
      <c r="B544" s="89"/>
      <c r="C544" s="110"/>
      <c r="D544" s="111"/>
      <c r="E544" s="111"/>
      <c r="F544" s="111"/>
      <c r="G544" s="73"/>
    </row>
    <row r="545" spans="1:17" ht="13.5" thickBot="1" x14ac:dyDescent="0.25">
      <c r="A545" s="29"/>
      <c r="B545" s="129" t="s">
        <v>333</v>
      </c>
      <c r="C545" s="94"/>
      <c r="D545" s="95"/>
      <c r="E545" s="95"/>
      <c r="F545" s="95"/>
      <c r="G545" s="500">
        <f>SUM(G538:G543)</f>
        <v>0</v>
      </c>
    </row>
    <row r="546" spans="1:17" x14ac:dyDescent="0.2">
      <c r="A546" s="17"/>
      <c r="B546" s="112"/>
      <c r="C546" s="103"/>
      <c r="D546" s="104"/>
      <c r="E546" s="104"/>
      <c r="F546" s="104"/>
      <c r="G546" s="65"/>
    </row>
    <row r="547" spans="1:17" x14ac:dyDescent="0.2">
      <c r="A547" s="17"/>
      <c r="B547" s="112"/>
      <c r="C547" s="103"/>
      <c r="D547" s="104"/>
      <c r="E547" s="104"/>
      <c r="F547" s="104"/>
      <c r="G547" s="23"/>
    </row>
    <row r="548" spans="1:17" ht="15" x14ac:dyDescent="0.2">
      <c r="A548" s="32" t="s">
        <v>35</v>
      </c>
      <c r="B548" s="149" t="s">
        <v>31</v>
      </c>
      <c r="C548" s="96"/>
      <c r="D548" s="97"/>
      <c r="E548" s="97"/>
      <c r="F548" s="97"/>
      <c r="G548" s="19"/>
    </row>
    <row r="549" spans="1:17" ht="15" outlineLevel="1" x14ac:dyDescent="0.2">
      <c r="A549" s="32"/>
      <c r="B549" s="98"/>
      <c r="C549" s="96"/>
      <c r="D549" s="97"/>
      <c r="E549" s="97"/>
      <c r="F549" s="97"/>
      <c r="G549" s="19"/>
    </row>
    <row r="550" spans="1:17" outlineLevel="1" x14ac:dyDescent="0.2">
      <c r="A550" s="17"/>
      <c r="B550" s="154" t="s">
        <v>61</v>
      </c>
      <c r="C550" s="96"/>
      <c r="D550" s="97"/>
      <c r="E550" s="97"/>
      <c r="F550" s="97"/>
      <c r="G550" s="19"/>
    </row>
    <row r="551" spans="1:17" outlineLevel="1" x14ac:dyDescent="0.2">
      <c r="A551" s="17"/>
      <c r="B551" s="39" t="s">
        <v>62</v>
      </c>
      <c r="C551" s="96"/>
      <c r="D551" s="97"/>
      <c r="E551" s="97"/>
      <c r="F551" s="97"/>
      <c r="G551" s="19"/>
    </row>
    <row r="552" spans="1:17" ht="51" outlineLevel="1" x14ac:dyDescent="0.2">
      <c r="A552" s="17"/>
      <c r="B552" s="39" t="s">
        <v>319</v>
      </c>
      <c r="C552" s="96"/>
      <c r="D552" s="97"/>
      <c r="E552" s="97"/>
      <c r="F552" s="97"/>
      <c r="G552" s="19"/>
    </row>
    <row r="553" spans="1:17" ht="63.75" outlineLevel="1" x14ac:dyDescent="0.2">
      <c r="A553" s="17"/>
      <c r="B553" s="39" t="s">
        <v>318</v>
      </c>
      <c r="C553" s="96"/>
      <c r="D553" s="97"/>
      <c r="E553" s="104"/>
      <c r="F553" s="97"/>
      <c r="G553" s="19"/>
    </row>
    <row r="554" spans="1:17" ht="25.5" outlineLevel="1" x14ac:dyDescent="0.2">
      <c r="A554" s="17"/>
      <c r="B554" s="39" t="s">
        <v>365</v>
      </c>
      <c r="C554" s="96"/>
      <c r="D554" s="97"/>
      <c r="E554" s="97"/>
      <c r="F554" s="97"/>
      <c r="G554" s="19"/>
    </row>
    <row r="555" spans="1:17" s="9" customFormat="1" ht="25.5" outlineLevel="1" x14ac:dyDescent="0.2">
      <c r="A555" s="17"/>
      <c r="B555" s="39" t="s">
        <v>411</v>
      </c>
      <c r="C555" s="96"/>
      <c r="D555" s="97"/>
      <c r="E555" s="97"/>
      <c r="F555" s="97"/>
      <c r="G555" s="19"/>
      <c r="H555" s="162"/>
      <c r="I555" s="132"/>
      <c r="J555" s="132"/>
      <c r="K555" s="132"/>
      <c r="L555" s="132"/>
      <c r="M555" s="132"/>
      <c r="N555" s="132"/>
      <c r="O555" s="132"/>
      <c r="P555" s="132"/>
      <c r="Q555" s="132"/>
    </row>
    <row r="556" spans="1:17" s="9" customFormat="1" ht="114.75" outlineLevel="1" x14ac:dyDescent="0.2">
      <c r="A556" s="17"/>
      <c r="B556" s="39" t="s">
        <v>323</v>
      </c>
      <c r="C556" s="96"/>
      <c r="D556" s="97"/>
      <c r="E556" s="97"/>
      <c r="F556" s="97"/>
      <c r="G556" s="72"/>
      <c r="H556" s="164"/>
      <c r="I556" s="132"/>
      <c r="J556" s="132"/>
      <c r="K556" s="132"/>
      <c r="L556" s="132"/>
      <c r="M556" s="132"/>
      <c r="N556" s="132"/>
      <c r="O556" s="132"/>
      <c r="P556" s="132"/>
      <c r="Q556" s="132"/>
    </row>
    <row r="557" spans="1:17" s="9" customFormat="1" ht="38.25" outlineLevel="1" x14ac:dyDescent="0.2">
      <c r="A557" s="17"/>
      <c r="B557" s="39" t="s">
        <v>445</v>
      </c>
      <c r="C557" s="96"/>
      <c r="D557" s="97"/>
      <c r="E557" s="97"/>
      <c r="F557" s="97"/>
      <c r="G557" s="72"/>
      <c r="H557" s="164"/>
      <c r="I557" s="132"/>
      <c r="J557" s="132"/>
      <c r="K557" s="132"/>
      <c r="L557" s="132"/>
      <c r="M557" s="132"/>
      <c r="N557" s="132"/>
      <c r="O557" s="132"/>
      <c r="P557" s="132"/>
      <c r="Q557" s="132"/>
    </row>
    <row r="558" spans="1:17" s="9" customFormat="1" outlineLevel="1" x14ac:dyDescent="0.2">
      <c r="A558" s="17"/>
      <c r="B558" s="89"/>
      <c r="C558" s="96"/>
      <c r="D558" s="97"/>
      <c r="E558" s="97"/>
      <c r="F558" s="97"/>
      <c r="G558" s="72"/>
      <c r="H558" s="164"/>
      <c r="I558" s="132"/>
      <c r="J558" s="132"/>
      <c r="K558" s="132"/>
      <c r="L558" s="132"/>
      <c r="M558" s="132"/>
      <c r="N558" s="132"/>
      <c r="O558" s="132"/>
      <c r="P558" s="132"/>
      <c r="Q558" s="132"/>
    </row>
    <row r="559" spans="1:17" s="9" customFormat="1" ht="38.25" outlineLevel="1" x14ac:dyDescent="0.2">
      <c r="A559" s="17">
        <v>1</v>
      </c>
      <c r="B559" s="39" t="s">
        <v>420</v>
      </c>
      <c r="C559" s="96"/>
      <c r="D559" s="97"/>
      <c r="E559" s="97"/>
      <c r="F559" s="97"/>
      <c r="G559" s="72"/>
      <c r="H559" s="164"/>
      <c r="I559" s="132"/>
      <c r="J559" s="132"/>
      <c r="K559" s="132"/>
      <c r="L559" s="132"/>
      <c r="M559" s="132"/>
      <c r="N559" s="132"/>
      <c r="O559" s="132"/>
      <c r="P559" s="132"/>
      <c r="Q559" s="132"/>
    </row>
    <row r="560" spans="1:17" s="9" customFormat="1" outlineLevel="1" x14ac:dyDescent="0.2">
      <c r="A560" s="17"/>
      <c r="B560" s="44" t="s">
        <v>342</v>
      </c>
      <c r="C560" s="501" t="s">
        <v>30</v>
      </c>
      <c r="D560" s="498"/>
      <c r="E560" s="499">
        <v>1</v>
      </c>
      <c r="F560" s="499"/>
      <c r="G560" s="494">
        <f>(E560*F560)</f>
        <v>0</v>
      </c>
      <c r="H560" s="164"/>
      <c r="I560" s="132"/>
      <c r="J560" s="132"/>
      <c r="K560" s="132"/>
      <c r="L560" s="132"/>
      <c r="M560" s="132"/>
      <c r="N560" s="132"/>
      <c r="O560" s="132"/>
      <c r="P560" s="132"/>
      <c r="Q560" s="132"/>
    </row>
    <row r="561" spans="1:17" s="9" customFormat="1" outlineLevel="1" x14ac:dyDescent="0.2">
      <c r="A561" s="17"/>
      <c r="B561" s="89"/>
      <c r="C561" s="96"/>
      <c r="D561" s="97"/>
      <c r="E561" s="97"/>
      <c r="F561" s="97"/>
      <c r="G561" s="72"/>
      <c r="H561" s="164"/>
      <c r="I561" s="132"/>
      <c r="J561" s="132"/>
      <c r="K561" s="132"/>
      <c r="L561" s="132"/>
      <c r="M561" s="132"/>
      <c r="N561" s="132"/>
      <c r="O561" s="132"/>
      <c r="P561" s="132"/>
      <c r="Q561" s="132"/>
    </row>
    <row r="562" spans="1:17" s="9" customFormat="1" ht="63.75" outlineLevel="1" x14ac:dyDescent="0.2">
      <c r="A562" s="17">
        <v>2</v>
      </c>
      <c r="B562" s="39" t="s">
        <v>344</v>
      </c>
      <c r="C562" s="96"/>
      <c r="D562" s="97"/>
      <c r="E562" s="97"/>
      <c r="F562" s="97"/>
      <c r="G562" s="72"/>
      <c r="H562" s="164"/>
      <c r="I562" s="132"/>
      <c r="J562" s="132"/>
      <c r="K562" s="132"/>
      <c r="L562" s="132"/>
      <c r="M562" s="132"/>
      <c r="N562" s="132"/>
      <c r="O562" s="132"/>
      <c r="P562" s="132"/>
      <c r="Q562" s="132"/>
    </row>
    <row r="563" spans="1:17" s="9" customFormat="1" outlineLevel="1" x14ac:dyDescent="0.2">
      <c r="A563" s="17"/>
      <c r="B563" s="39" t="s">
        <v>345</v>
      </c>
      <c r="C563" s="96"/>
      <c r="D563" s="97"/>
      <c r="E563" s="97"/>
      <c r="F563" s="97"/>
      <c r="G563" s="72"/>
      <c r="H563" s="164"/>
      <c r="I563" s="132"/>
      <c r="J563" s="132"/>
      <c r="K563" s="132"/>
      <c r="L563" s="132"/>
      <c r="M563" s="132"/>
      <c r="N563" s="132"/>
      <c r="O563" s="132"/>
      <c r="P563" s="132"/>
      <c r="Q563" s="132"/>
    </row>
    <row r="564" spans="1:17" s="9" customFormat="1" outlineLevel="1" x14ac:dyDescent="0.2">
      <c r="A564" s="17"/>
      <c r="B564" s="44" t="s">
        <v>343</v>
      </c>
      <c r="C564" s="501" t="s">
        <v>30</v>
      </c>
      <c r="D564" s="498"/>
      <c r="E564" s="499">
        <v>2</v>
      </c>
      <c r="F564" s="499"/>
      <c r="G564" s="494">
        <f>(E564*F564)</f>
        <v>0</v>
      </c>
      <c r="H564" s="164"/>
      <c r="I564" s="132"/>
      <c r="J564" s="132"/>
      <c r="K564" s="132"/>
      <c r="L564" s="132"/>
      <c r="M564" s="132"/>
      <c r="N564" s="132"/>
      <c r="O564" s="132"/>
      <c r="P564" s="132"/>
      <c r="Q564" s="132"/>
    </row>
    <row r="565" spans="1:17" s="9" customFormat="1" outlineLevel="1" x14ac:dyDescent="0.2">
      <c r="A565" s="17"/>
      <c r="B565" s="44"/>
      <c r="C565" s="18"/>
      <c r="D565" s="97"/>
      <c r="E565" s="19"/>
      <c r="F565" s="97"/>
      <c r="G565" s="61"/>
      <c r="H565" s="164"/>
      <c r="I565" s="132"/>
      <c r="J565" s="132"/>
      <c r="K565" s="132"/>
      <c r="L565" s="132"/>
      <c r="M565" s="132"/>
      <c r="N565" s="132"/>
      <c r="O565" s="132"/>
      <c r="P565" s="132"/>
      <c r="Q565" s="132"/>
    </row>
    <row r="566" spans="1:17" s="9" customFormat="1" ht="51" outlineLevel="1" x14ac:dyDescent="0.2">
      <c r="A566" s="17">
        <v>3</v>
      </c>
      <c r="B566" s="39" t="s">
        <v>353</v>
      </c>
      <c r="C566" s="96"/>
      <c r="D566" s="97"/>
      <c r="E566" s="97"/>
      <c r="F566" s="97"/>
      <c r="G566" s="72"/>
      <c r="H566" s="164"/>
      <c r="I566" s="132"/>
      <c r="J566" s="132"/>
      <c r="K566" s="132"/>
      <c r="L566" s="132"/>
      <c r="M566" s="132"/>
      <c r="N566" s="132"/>
      <c r="O566" s="132"/>
      <c r="P566" s="132"/>
      <c r="Q566" s="132"/>
    </row>
    <row r="567" spans="1:17" s="9" customFormat="1" ht="51" outlineLevel="1" x14ac:dyDescent="0.2">
      <c r="A567" s="17"/>
      <c r="B567" s="39" t="s">
        <v>355</v>
      </c>
      <c r="C567" s="96"/>
      <c r="D567" s="97"/>
      <c r="E567" s="97"/>
      <c r="F567" s="97"/>
      <c r="G567" s="72"/>
      <c r="H567" s="164"/>
      <c r="I567" s="132"/>
      <c r="J567" s="132"/>
      <c r="K567" s="132"/>
      <c r="L567" s="132"/>
      <c r="M567" s="132"/>
      <c r="N567" s="132"/>
      <c r="O567" s="132"/>
      <c r="P567" s="132"/>
      <c r="Q567" s="132"/>
    </row>
    <row r="568" spans="1:17" s="9" customFormat="1" ht="25.5" outlineLevel="1" x14ac:dyDescent="0.2">
      <c r="A568" s="17"/>
      <c r="B568" s="39" t="s">
        <v>357</v>
      </c>
      <c r="C568" s="96"/>
      <c r="D568" s="97"/>
      <c r="E568" s="97"/>
      <c r="F568" s="97"/>
      <c r="G568" s="72"/>
      <c r="H568" s="164"/>
      <c r="I568" s="132"/>
      <c r="J568" s="132"/>
      <c r="K568" s="132"/>
      <c r="L568" s="132"/>
      <c r="M568" s="132"/>
      <c r="N568" s="132"/>
      <c r="O568" s="132"/>
      <c r="P568" s="132"/>
      <c r="Q568" s="132"/>
    </row>
    <row r="569" spans="1:17" s="9" customFormat="1" ht="63.75" outlineLevel="1" x14ac:dyDescent="0.2">
      <c r="A569" s="17"/>
      <c r="B569" s="39" t="s">
        <v>358</v>
      </c>
      <c r="C569" s="96"/>
      <c r="D569" s="97"/>
      <c r="E569" s="97"/>
      <c r="F569" s="97"/>
      <c r="G569" s="72"/>
      <c r="H569" s="164"/>
      <c r="I569" s="132"/>
      <c r="J569" s="132"/>
      <c r="K569" s="132"/>
      <c r="L569" s="132"/>
      <c r="M569" s="132"/>
      <c r="N569" s="132"/>
      <c r="O569" s="132"/>
      <c r="P569" s="132"/>
      <c r="Q569" s="132"/>
    </row>
    <row r="570" spans="1:17" s="9" customFormat="1" outlineLevel="1" x14ac:dyDescent="0.2">
      <c r="A570" s="17"/>
      <c r="B570" s="156"/>
      <c r="C570" s="96"/>
      <c r="D570" s="97"/>
      <c r="E570" s="97"/>
      <c r="F570" s="97"/>
      <c r="G570" s="72"/>
      <c r="H570" s="164"/>
      <c r="I570" s="132"/>
      <c r="J570" s="132"/>
      <c r="K570" s="132"/>
      <c r="L570" s="132"/>
      <c r="M570" s="132"/>
      <c r="N570" s="132"/>
      <c r="O570" s="132"/>
      <c r="P570" s="132"/>
      <c r="Q570" s="132"/>
    </row>
    <row r="571" spans="1:17" s="9" customFormat="1" outlineLevel="1" x14ac:dyDescent="0.2">
      <c r="A571" s="17"/>
      <c r="B571" s="505"/>
      <c r="C571" s="96"/>
      <c r="D571" s="97"/>
      <c r="E571" s="97"/>
      <c r="F571" s="97"/>
      <c r="G571" s="72"/>
      <c r="H571" s="164"/>
      <c r="I571" s="132"/>
      <c r="J571" s="132"/>
      <c r="K571" s="132"/>
      <c r="L571" s="132"/>
      <c r="M571" s="132"/>
      <c r="N571" s="132"/>
      <c r="O571" s="132"/>
      <c r="P571" s="132"/>
      <c r="Q571" s="132"/>
    </row>
    <row r="572" spans="1:17" s="9" customFormat="1" outlineLevel="1" x14ac:dyDescent="0.2">
      <c r="A572" s="17"/>
      <c r="B572" s="157"/>
      <c r="C572" s="96"/>
      <c r="D572" s="97"/>
      <c r="E572" s="97"/>
      <c r="F572" s="97"/>
      <c r="G572" s="72"/>
      <c r="H572" s="164"/>
      <c r="I572" s="132"/>
      <c r="J572" s="132"/>
      <c r="K572" s="132"/>
      <c r="L572" s="132"/>
      <c r="M572" s="132"/>
      <c r="N572" s="132"/>
      <c r="O572" s="132"/>
      <c r="P572" s="132"/>
      <c r="Q572" s="132"/>
    </row>
    <row r="573" spans="1:17" s="9" customFormat="1" outlineLevel="1" x14ac:dyDescent="0.2">
      <c r="A573" s="17"/>
      <c r="B573" s="39" t="s">
        <v>354</v>
      </c>
      <c r="C573" s="96"/>
      <c r="D573" s="97"/>
      <c r="E573" s="97"/>
      <c r="F573" s="97"/>
      <c r="G573" s="72"/>
      <c r="H573" s="164"/>
      <c r="I573" s="132"/>
      <c r="J573" s="132"/>
      <c r="K573" s="132"/>
      <c r="L573" s="132"/>
      <c r="M573" s="132"/>
      <c r="N573" s="132"/>
      <c r="O573" s="132"/>
      <c r="P573" s="132"/>
      <c r="Q573" s="132"/>
    </row>
    <row r="574" spans="1:17" s="9" customFormat="1" outlineLevel="1" x14ac:dyDescent="0.2">
      <c r="A574" s="17"/>
      <c r="B574" s="39" t="s">
        <v>356</v>
      </c>
      <c r="C574" s="96"/>
      <c r="D574" s="97"/>
      <c r="E574" s="97"/>
      <c r="F574" s="97"/>
      <c r="G574" s="72"/>
      <c r="H574" s="164"/>
      <c r="I574" s="132"/>
      <c r="J574" s="132"/>
      <c r="K574" s="132"/>
      <c r="L574" s="132"/>
      <c r="M574" s="132"/>
      <c r="N574" s="132"/>
      <c r="O574" s="132"/>
      <c r="P574" s="132"/>
      <c r="Q574" s="132"/>
    </row>
    <row r="575" spans="1:17" s="9" customFormat="1" outlineLevel="1" x14ac:dyDescent="0.2">
      <c r="A575" s="17"/>
      <c r="B575" s="44" t="s">
        <v>352</v>
      </c>
      <c r="C575" s="501" t="s">
        <v>30</v>
      </c>
      <c r="D575" s="498"/>
      <c r="E575" s="499">
        <v>4</v>
      </c>
      <c r="F575" s="499"/>
      <c r="G575" s="494">
        <f>(E575*F575)</f>
        <v>0</v>
      </c>
      <c r="H575" s="164"/>
      <c r="I575" s="132"/>
      <c r="J575" s="132"/>
      <c r="K575" s="132"/>
      <c r="L575" s="132"/>
      <c r="M575" s="132"/>
      <c r="N575" s="132"/>
      <c r="O575" s="132"/>
      <c r="P575" s="132"/>
      <c r="Q575" s="132"/>
    </row>
    <row r="576" spans="1:17" s="9" customFormat="1" outlineLevel="1" x14ac:dyDescent="0.2">
      <c r="A576" s="17"/>
      <c r="B576" s="44"/>
      <c r="C576" s="18"/>
      <c r="D576" s="97"/>
      <c r="E576" s="19"/>
      <c r="F576" s="19"/>
      <c r="G576" s="61"/>
      <c r="H576" s="164"/>
      <c r="I576" s="132"/>
      <c r="J576" s="132"/>
      <c r="K576" s="132"/>
      <c r="L576" s="132"/>
      <c r="M576" s="132"/>
      <c r="N576" s="132"/>
      <c r="O576" s="132"/>
      <c r="P576" s="132"/>
      <c r="Q576" s="132"/>
    </row>
    <row r="577" spans="1:17" s="9" customFormat="1" ht="88.5" customHeight="1" outlineLevel="1" x14ac:dyDescent="0.2">
      <c r="A577" s="17">
        <v>4</v>
      </c>
      <c r="B577" s="39" t="s">
        <v>451</v>
      </c>
      <c r="C577" s="96"/>
      <c r="D577" s="97"/>
      <c r="E577" s="97"/>
      <c r="F577" s="97"/>
      <c r="G577" s="72"/>
      <c r="H577" s="164"/>
      <c r="I577" s="132"/>
      <c r="J577" s="132"/>
      <c r="K577" s="132"/>
      <c r="L577" s="132"/>
      <c r="M577" s="132"/>
      <c r="N577" s="132"/>
      <c r="O577" s="132"/>
      <c r="P577" s="132"/>
      <c r="Q577" s="132"/>
    </row>
    <row r="578" spans="1:17" s="9" customFormat="1" ht="25.5" outlineLevel="1" x14ac:dyDescent="0.2">
      <c r="A578" s="17"/>
      <c r="B578" s="39" t="s">
        <v>452</v>
      </c>
      <c r="C578" s="96"/>
      <c r="D578" s="97"/>
      <c r="E578" s="97"/>
      <c r="F578" s="97"/>
      <c r="G578" s="72"/>
      <c r="H578" s="164"/>
      <c r="I578" s="132"/>
      <c r="J578" s="132"/>
      <c r="K578" s="132"/>
      <c r="L578" s="132"/>
      <c r="M578" s="132"/>
      <c r="N578" s="132"/>
      <c r="O578" s="132"/>
      <c r="P578" s="132"/>
      <c r="Q578" s="132"/>
    </row>
    <row r="579" spans="1:17" s="9" customFormat="1" ht="51" outlineLevel="1" x14ac:dyDescent="0.2">
      <c r="A579" s="17"/>
      <c r="B579" s="39" t="s">
        <v>421</v>
      </c>
      <c r="C579" s="96"/>
      <c r="D579" s="97"/>
      <c r="E579" s="97"/>
      <c r="F579" s="97"/>
      <c r="G579" s="72"/>
      <c r="H579" s="164"/>
      <c r="I579" s="132"/>
      <c r="J579" s="132"/>
      <c r="K579" s="132"/>
      <c r="L579" s="132"/>
      <c r="M579" s="132"/>
      <c r="N579" s="132"/>
      <c r="O579" s="132"/>
      <c r="P579" s="132"/>
      <c r="Q579" s="132"/>
    </row>
    <row r="580" spans="1:17" s="9" customFormat="1" ht="25.5" outlineLevel="1" x14ac:dyDescent="0.2">
      <c r="A580" s="17"/>
      <c r="B580" s="39" t="s">
        <v>422</v>
      </c>
      <c r="C580" s="96"/>
      <c r="D580" s="97"/>
      <c r="E580" s="97"/>
      <c r="F580" s="97"/>
      <c r="G580" s="72"/>
      <c r="H580" s="164"/>
      <c r="I580" s="132"/>
      <c r="J580" s="132"/>
      <c r="K580" s="132"/>
      <c r="L580" s="132"/>
      <c r="M580" s="132"/>
      <c r="N580" s="132"/>
      <c r="O580" s="132"/>
      <c r="P580" s="132"/>
      <c r="Q580" s="132"/>
    </row>
    <row r="581" spans="1:17" s="9" customFormat="1" ht="25.5" outlineLevel="1" x14ac:dyDescent="0.2">
      <c r="A581" s="17"/>
      <c r="B581" s="39" t="s">
        <v>423</v>
      </c>
      <c r="C581" s="96"/>
      <c r="D581" s="97"/>
      <c r="E581" s="97"/>
      <c r="F581" s="97"/>
      <c r="G581" s="72"/>
      <c r="H581" s="164"/>
      <c r="I581" s="132"/>
      <c r="J581" s="132"/>
      <c r="K581" s="132"/>
      <c r="L581" s="132"/>
      <c r="M581" s="132"/>
      <c r="N581" s="132"/>
      <c r="O581" s="132"/>
      <c r="P581" s="132"/>
      <c r="Q581" s="132"/>
    </row>
    <row r="582" spans="1:17" s="9" customFormat="1" ht="25.5" outlineLevel="1" x14ac:dyDescent="0.2">
      <c r="A582" s="17"/>
      <c r="B582" s="44" t="s">
        <v>424</v>
      </c>
      <c r="C582" s="501" t="s">
        <v>143</v>
      </c>
      <c r="D582" s="498"/>
      <c r="E582" s="499">
        <v>2</v>
      </c>
      <c r="F582" s="499"/>
      <c r="G582" s="494">
        <f>(E582*F582)</f>
        <v>0</v>
      </c>
      <c r="H582" s="164"/>
      <c r="I582" s="132"/>
      <c r="J582" s="132"/>
      <c r="K582" s="132"/>
      <c r="L582" s="132"/>
      <c r="M582" s="132"/>
      <c r="N582" s="132"/>
      <c r="O582" s="132"/>
      <c r="P582" s="132"/>
      <c r="Q582" s="132"/>
    </row>
    <row r="583" spans="1:17" s="9" customFormat="1" outlineLevel="1" x14ac:dyDescent="0.2">
      <c r="A583" s="17"/>
      <c r="B583" s="44"/>
      <c r="C583" s="18"/>
      <c r="D583" s="97"/>
      <c r="E583" s="19"/>
      <c r="F583" s="19"/>
      <c r="G583" s="61"/>
      <c r="H583" s="164"/>
      <c r="I583" s="132"/>
      <c r="J583" s="132"/>
      <c r="K583" s="132"/>
      <c r="L583" s="132"/>
      <c r="M583" s="132"/>
      <c r="N583" s="132"/>
      <c r="O583" s="132"/>
      <c r="P583" s="132"/>
      <c r="Q583" s="132"/>
    </row>
    <row r="584" spans="1:17" s="9" customFormat="1" ht="127.5" outlineLevel="1" x14ac:dyDescent="0.2">
      <c r="A584" s="17">
        <v>5</v>
      </c>
      <c r="B584" s="39" t="s">
        <v>443</v>
      </c>
      <c r="C584" s="96"/>
      <c r="D584" s="97"/>
      <c r="E584" s="97"/>
      <c r="F584" s="97"/>
      <c r="G584" s="72"/>
      <c r="H584" s="164"/>
      <c r="I584" s="132"/>
      <c r="J584" s="132"/>
      <c r="K584" s="132"/>
      <c r="L584" s="132"/>
      <c r="M584" s="132"/>
      <c r="N584" s="132"/>
      <c r="O584" s="132"/>
      <c r="P584" s="132"/>
      <c r="Q584" s="132"/>
    </row>
    <row r="585" spans="1:17" s="9" customFormat="1" outlineLevel="1" x14ac:dyDescent="0.2">
      <c r="A585" s="17"/>
      <c r="B585" s="44" t="s">
        <v>326</v>
      </c>
      <c r="C585" s="501" t="s">
        <v>30</v>
      </c>
      <c r="D585" s="498"/>
      <c r="E585" s="499">
        <v>4</v>
      </c>
      <c r="F585" s="499"/>
      <c r="G585" s="494">
        <f>(E585*F585)</f>
        <v>0</v>
      </c>
      <c r="H585" s="164"/>
      <c r="I585" s="132"/>
      <c r="J585" s="132"/>
      <c r="K585" s="132"/>
      <c r="L585" s="132"/>
      <c r="M585" s="132"/>
      <c r="N585" s="132"/>
      <c r="O585" s="132"/>
      <c r="P585" s="132"/>
      <c r="Q585" s="132"/>
    </row>
    <row r="586" spans="1:17" s="9" customFormat="1" outlineLevel="1" x14ac:dyDescent="0.2">
      <c r="A586" s="17"/>
      <c r="B586" s="44"/>
      <c r="C586" s="18"/>
      <c r="D586" s="97"/>
      <c r="E586" s="97"/>
      <c r="F586" s="97"/>
      <c r="G586" s="61"/>
      <c r="H586" s="164"/>
      <c r="I586" s="132"/>
      <c r="J586" s="132"/>
      <c r="K586" s="132"/>
      <c r="L586" s="132"/>
      <c r="M586" s="132"/>
      <c r="N586" s="132"/>
      <c r="O586" s="132"/>
      <c r="P586" s="132"/>
      <c r="Q586" s="132"/>
    </row>
    <row r="587" spans="1:17" s="9" customFormat="1" ht="102" outlineLevel="1" x14ac:dyDescent="0.2">
      <c r="A587" s="17">
        <v>6</v>
      </c>
      <c r="B587" s="39" t="s">
        <v>412</v>
      </c>
      <c r="C587" s="96"/>
      <c r="D587" s="97"/>
      <c r="E587" s="97"/>
      <c r="F587" s="97"/>
      <c r="G587" s="72"/>
      <c r="H587" s="164"/>
      <c r="I587" s="132"/>
      <c r="J587" s="132"/>
      <c r="K587" s="132"/>
      <c r="L587" s="132"/>
      <c r="M587" s="132"/>
      <c r="N587" s="132"/>
      <c r="O587" s="132"/>
      <c r="P587" s="132"/>
      <c r="Q587" s="132"/>
    </row>
    <row r="588" spans="1:17" s="9" customFormat="1" outlineLevel="1" x14ac:dyDescent="0.2">
      <c r="A588" s="17"/>
      <c r="B588" s="44" t="s">
        <v>339</v>
      </c>
      <c r="C588" s="501" t="s">
        <v>30</v>
      </c>
      <c r="D588" s="498"/>
      <c r="E588" s="499">
        <v>2</v>
      </c>
      <c r="F588" s="499"/>
      <c r="G588" s="494">
        <f>(E588*F588)</f>
        <v>0</v>
      </c>
      <c r="H588" s="164"/>
      <c r="I588" s="132"/>
      <c r="J588" s="132"/>
      <c r="K588" s="132"/>
      <c r="L588" s="132"/>
      <c r="M588" s="132"/>
      <c r="N588" s="132"/>
      <c r="O588" s="132"/>
      <c r="P588" s="132"/>
      <c r="Q588" s="132"/>
    </row>
    <row r="589" spans="1:17" s="9" customFormat="1" outlineLevel="1" x14ac:dyDescent="0.2">
      <c r="A589" s="17"/>
      <c r="B589" s="44"/>
      <c r="C589" s="18"/>
      <c r="D589" s="97"/>
      <c r="E589" s="19"/>
      <c r="F589" s="97"/>
      <c r="G589" s="61"/>
      <c r="H589" s="164"/>
      <c r="I589" s="132"/>
      <c r="J589" s="132"/>
      <c r="K589" s="132"/>
      <c r="L589" s="132"/>
      <c r="M589" s="132"/>
      <c r="N589" s="132"/>
      <c r="O589" s="132"/>
      <c r="P589" s="132"/>
      <c r="Q589" s="132"/>
    </row>
    <row r="590" spans="1:17" s="9" customFormat="1" ht="102" outlineLevel="1" x14ac:dyDescent="0.2">
      <c r="A590" s="17">
        <v>7</v>
      </c>
      <c r="B590" s="39" t="s">
        <v>413</v>
      </c>
      <c r="C590" s="96"/>
      <c r="D590" s="97"/>
      <c r="E590" s="97"/>
      <c r="F590" s="97"/>
      <c r="G590" s="72"/>
      <c r="H590" s="164"/>
      <c r="I590" s="132"/>
      <c r="J590" s="132"/>
      <c r="K590" s="132"/>
      <c r="L590" s="132"/>
      <c r="M590" s="132"/>
      <c r="N590" s="132"/>
      <c r="O590" s="132"/>
      <c r="P590" s="132"/>
      <c r="Q590" s="132"/>
    </row>
    <row r="591" spans="1:17" s="9" customFormat="1" outlineLevel="1" x14ac:dyDescent="0.2">
      <c r="A591" s="17"/>
      <c r="B591" s="39" t="s">
        <v>348</v>
      </c>
      <c r="C591" s="96"/>
      <c r="D591" s="97"/>
      <c r="E591" s="97"/>
      <c r="F591" s="97"/>
      <c r="G591" s="72"/>
      <c r="H591" s="164"/>
      <c r="I591" s="132"/>
      <c r="J591" s="132"/>
      <c r="K591" s="132"/>
      <c r="L591" s="132"/>
      <c r="M591" s="132"/>
      <c r="N591" s="132"/>
      <c r="O591" s="132"/>
      <c r="P591" s="132"/>
      <c r="Q591" s="132"/>
    </row>
    <row r="592" spans="1:17" s="9" customFormat="1" outlineLevel="1" x14ac:dyDescent="0.2">
      <c r="A592" s="17"/>
      <c r="B592" s="39" t="s">
        <v>346</v>
      </c>
      <c r="C592" s="96"/>
      <c r="D592" s="97"/>
      <c r="E592" s="97"/>
      <c r="F592" s="97"/>
      <c r="G592" s="72"/>
      <c r="H592" s="164"/>
      <c r="I592" s="132"/>
      <c r="J592" s="132"/>
      <c r="K592" s="132"/>
      <c r="L592" s="132"/>
      <c r="M592" s="132"/>
      <c r="N592" s="132"/>
      <c r="O592" s="132"/>
      <c r="P592" s="132"/>
      <c r="Q592" s="132"/>
    </row>
    <row r="593" spans="1:17" s="9" customFormat="1" outlineLevel="1" x14ac:dyDescent="0.2">
      <c r="A593" s="17"/>
      <c r="B593" s="44" t="s">
        <v>347</v>
      </c>
      <c r="C593" s="501" t="s">
        <v>30</v>
      </c>
      <c r="D593" s="498"/>
      <c r="E593" s="499">
        <v>2</v>
      </c>
      <c r="F593" s="499"/>
      <c r="G593" s="494">
        <f>(E593*F593)</f>
        <v>0</v>
      </c>
      <c r="H593" s="164"/>
      <c r="I593" s="132"/>
      <c r="J593" s="132"/>
      <c r="K593" s="132"/>
      <c r="L593" s="132"/>
      <c r="M593" s="132"/>
      <c r="N593" s="132"/>
      <c r="O593" s="132"/>
      <c r="P593" s="132"/>
      <c r="Q593" s="132"/>
    </row>
    <row r="594" spans="1:17" s="9" customFormat="1" outlineLevel="1" x14ac:dyDescent="0.2">
      <c r="A594" s="17"/>
      <c r="B594" s="44"/>
      <c r="C594" s="18"/>
      <c r="D594" s="97"/>
      <c r="E594" s="19"/>
      <c r="F594" s="97"/>
      <c r="G594" s="61"/>
      <c r="H594" s="164"/>
      <c r="I594" s="132"/>
      <c r="J594" s="132"/>
      <c r="K594" s="132"/>
      <c r="L594" s="132"/>
      <c r="M594" s="132"/>
      <c r="N594" s="132"/>
      <c r="O594" s="132"/>
      <c r="P594" s="132"/>
      <c r="Q594" s="132"/>
    </row>
    <row r="595" spans="1:17" s="9" customFormat="1" ht="102" outlineLevel="1" x14ac:dyDescent="0.2">
      <c r="A595" s="17">
        <v>8</v>
      </c>
      <c r="B595" s="39" t="s">
        <v>414</v>
      </c>
      <c r="C595" s="96"/>
      <c r="D595" s="97"/>
      <c r="E595" s="97"/>
      <c r="F595" s="97"/>
      <c r="G595" s="72"/>
      <c r="H595" s="164"/>
      <c r="I595" s="132"/>
      <c r="J595" s="132"/>
      <c r="K595" s="132"/>
      <c r="L595" s="132"/>
      <c r="M595" s="132"/>
      <c r="N595" s="132"/>
      <c r="O595" s="132"/>
      <c r="P595" s="132"/>
      <c r="Q595" s="132"/>
    </row>
    <row r="596" spans="1:17" s="9" customFormat="1" outlineLevel="1" x14ac:dyDescent="0.2">
      <c r="A596" s="17"/>
      <c r="B596" s="39" t="s">
        <v>348</v>
      </c>
      <c r="C596" s="96"/>
      <c r="D596" s="97"/>
      <c r="E596" s="97"/>
      <c r="F596" s="97"/>
      <c r="G596" s="72"/>
      <c r="H596" s="164"/>
      <c r="I596" s="132"/>
      <c r="J596" s="132"/>
      <c r="K596" s="132"/>
      <c r="L596" s="132"/>
      <c r="M596" s="132"/>
      <c r="N596" s="132"/>
      <c r="O596" s="132"/>
      <c r="P596" s="132"/>
      <c r="Q596" s="132"/>
    </row>
    <row r="597" spans="1:17" s="9" customFormat="1" outlineLevel="1" x14ac:dyDescent="0.2">
      <c r="A597" s="17"/>
      <c r="B597" s="44" t="s">
        <v>349</v>
      </c>
      <c r="C597" s="501" t="s">
        <v>30</v>
      </c>
      <c r="D597" s="498"/>
      <c r="E597" s="499">
        <v>2</v>
      </c>
      <c r="F597" s="499"/>
      <c r="G597" s="494">
        <f>(E597*F597)</f>
        <v>0</v>
      </c>
      <c r="H597" s="164"/>
      <c r="I597" s="132"/>
      <c r="J597" s="132"/>
      <c r="K597" s="132"/>
      <c r="L597" s="132"/>
      <c r="M597" s="132"/>
      <c r="N597" s="132"/>
      <c r="O597" s="132"/>
      <c r="P597" s="132"/>
      <c r="Q597" s="132"/>
    </row>
    <row r="598" spans="1:17" s="9" customFormat="1" outlineLevel="1" x14ac:dyDescent="0.2">
      <c r="A598" s="17"/>
      <c r="B598" s="44"/>
      <c r="C598" s="18"/>
      <c r="D598" s="97"/>
      <c r="E598" s="19"/>
      <c r="F598" s="97"/>
      <c r="G598" s="61"/>
      <c r="H598" s="164"/>
      <c r="I598" s="132"/>
      <c r="J598" s="132"/>
      <c r="K598" s="132"/>
      <c r="L598" s="132"/>
      <c r="M598" s="132"/>
      <c r="N598" s="132"/>
      <c r="O598" s="132"/>
      <c r="P598" s="132"/>
      <c r="Q598" s="132"/>
    </row>
    <row r="599" spans="1:17" s="9" customFormat="1" ht="89.25" outlineLevel="1" x14ac:dyDescent="0.2">
      <c r="A599" s="17">
        <v>9</v>
      </c>
      <c r="B599" s="39" t="s">
        <v>415</v>
      </c>
      <c r="C599" s="96"/>
      <c r="D599" s="97"/>
      <c r="E599" s="97"/>
      <c r="F599" s="97"/>
      <c r="G599" s="72"/>
      <c r="H599" s="164"/>
      <c r="I599" s="132"/>
      <c r="J599" s="132"/>
      <c r="K599" s="132"/>
      <c r="L599" s="132"/>
      <c r="M599" s="132"/>
      <c r="N599" s="132"/>
      <c r="O599" s="132"/>
      <c r="P599" s="132"/>
      <c r="Q599" s="132"/>
    </row>
    <row r="600" spans="1:17" s="9" customFormat="1" outlineLevel="1" x14ac:dyDescent="0.2">
      <c r="A600" s="17"/>
      <c r="B600" s="44" t="s">
        <v>340</v>
      </c>
      <c r="C600" s="501" t="s">
        <v>30</v>
      </c>
      <c r="D600" s="498"/>
      <c r="E600" s="499">
        <v>1</v>
      </c>
      <c r="F600" s="499"/>
      <c r="G600" s="494">
        <f>(E600*F600)</f>
        <v>0</v>
      </c>
      <c r="H600" s="164"/>
      <c r="I600" s="132"/>
      <c r="J600" s="132"/>
      <c r="K600" s="132"/>
      <c r="L600" s="132"/>
      <c r="M600" s="132"/>
      <c r="N600" s="132"/>
      <c r="O600" s="132"/>
      <c r="P600" s="132"/>
      <c r="Q600" s="132"/>
    </row>
    <row r="601" spans="1:17" s="9" customFormat="1" outlineLevel="1" x14ac:dyDescent="0.2">
      <c r="A601" s="17"/>
      <c r="B601" s="44" t="s">
        <v>341</v>
      </c>
      <c r="C601" s="501" t="s">
        <v>30</v>
      </c>
      <c r="D601" s="498"/>
      <c r="E601" s="499">
        <v>1</v>
      </c>
      <c r="F601" s="499"/>
      <c r="G601" s="494">
        <f>(E601*F601)</f>
        <v>0</v>
      </c>
      <c r="H601" s="164"/>
      <c r="I601" s="132"/>
      <c r="J601" s="132"/>
      <c r="K601" s="132"/>
      <c r="L601" s="132"/>
      <c r="M601" s="132"/>
      <c r="N601" s="132"/>
      <c r="O601" s="132"/>
      <c r="P601" s="132"/>
      <c r="Q601" s="132"/>
    </row>
    <row r="602" spans="1:17" s="9" customFormat="1" outlineLevel="1" x14ac:dyDescent="0.2">
      <c r="A602" s="17"/>
      <c r="B602" s="44"/>
      <c r="C602" s="18"/>
      <c r="D602" s="97"/>
      <c r="E602" s="97"/>
      <c r="F602" s="97"/>
      <c r="G602" s="61"/>
      <c r="H602" s="164"/>
      <c r="I602" s="132"/>
      <c r="J602" s="132"/>
      <c r="K602" s="132"/>
      <c r="L602" s="132"/>
      <c r="M602" s="132"/>
      <c r="N602" s="132"/>
      <c r="O602" s="132"/>
      <c r="P602" s="132"/>
      <c r="Q602" s="132"/>
    </row>
    <row r="603" spans="1:17" s="9" customFormat="1" outlineLevel="1" x14ac:dyDescent="0.2">
      <c r="A603" s="17"/>
      <c r="B603" s="44"/>
      <c r="C603" s="18"/>
      <c r="D603" s="97"/>
      <c r="E603" s="97"/>
      <c r="F603" s="97"/>
      <c r="G603" s="61"/>
      <c r="H603" s="164"/>
      <c r="I603" s="132"/>
      <c r="J603" s="132"/>
      <c r="K603" s="132"/>
      <c r="L603" s="132"/>
      <c r="M603" s="132"/>
      <c r="N603" s="132"/>
      <c r="O603" s="132"/>
      <c r="P603" s="132"/>
      <c r="Q603" s="132"/>
    </row>
    <row r="604" spans="1:17" s="9" customFormat="1" ht="63.75" outlineLevel="1" x14ac:dyDescent="0.2">
      <c r="A604" s="17">
        <v>10</v>
      </c>
      <c r="B604" s="39" t="s">
        <v>416</v>
      </c>
      <c r="C604" s="96"/>
      <c r="D604" s="97"/>
      <c r="E604" s="97"/>
      <c r="F604" s="97"/>
      <c r="G604" s="72"/>
      <c r="H604" s="164"/>
      <c r="I604" s="132"/>
      <c r="J604" s="132"/>
      <c r="K604" s="132"/>
      <c r="L604" s="132"/>
      <c r="M604" s="132"/>
      <c r="N604" s="132"/>
      <c r="O604" s="132"/>
      <c r="P604" s="132"/>
      <c r="Q604" s="132"/>
    </row>
    <row r="605" spans="1:17" s="9" customFormat="1" ht="67.5" customHeight="1" outlineLevel="1" x14ac:dyDescent="0.2">
      <c r="A605" s="17"/>
      <c r="B605" s="39" t="s">
        <v>902</v>
      </c>
      <c r="C605" s="96"/>
      <c r="D605" s="97"/>
      <c r="E605" s="97"/>
      <c r="F605" s="97"/>
      <c r="G605" s="72"/>
      <c r="H605" s="164"/>
      <c r="I605" s="132"/>
      <c r="J605" s="132"/>
      <c r="K605" s="132"/>
      <c r="L605" s="132"/>
      <c r="M605" s="132"/>
      <c r="N605" s="132"/>
      <c r="O605" s="132"/>
      <c r="P605" s="132"/>
      <c r="Q605" s="132"/>
    </row>
    <row r="606" spans="1:17" s="9" customFormat="1" ht="30.75" customHeight="1" outlineLevel="1" x14ac:dyDescent="0.2">
      <c r="A606" s="17"/>
      <c r="B606" s="39" t="s">
        <v>350</v>
      </c>
      <c r="C606" s="96"/>
      <c r="D606" s="97"/>
      <c r="E606" s="97"/>
      <c r="F606" s="97"/>
      <c r="G606" s="72"/>
      <c r="H606" s="164"/>
      <c r="I606" s="132"/>
      <c r="J606" s="132"/>
      <c r="K606" s="132"/>
      <c r="L606" s="132"/>
      <c r="M606" s="132"/>
      <c r="N606" s="132"/>
      <c r="O606" s="132"/>
      <c r="P606" s="132"/>
      <c r="Q606" s="132"/>
    </row>
    <row r="607" spans="1:17" s="9" customFormat="1" ht="44.25" customHeight="1" outlineLevel="1" x14ac:dyDescent="0.2">
      <c r="A607" s="17"/>
      <c r="B607" s="39" t="s">
        <v>351</v>
      </c>
      <c r="C607" s="96"/>
      <c r="D607" s="97"/>
      <c r="E607" s="97"/>
      <c r="F607" s="19"/>
      <c r="G607" s="72"/>
      <c r="H607" s="164"/>
      <c r="I607" s="132"/>
      <c r="J607" s="400"/>
      <c r="K607" s="132"/>
      <c r="L607" s="132"/>
      <c r="M607" s="132"/>
      <c r="N607" s="132"/>
      <c r="O607" s="132"/>
      <c r="P607" s="132"/>
      <c r="Q607" s="132"/>
    </row>
    <row r="608" spans="1:17" s="9" customFormat="1" outlineLevel="1" x14ac:dyDescent="0.2">
      <c r="A608" s="17"/>
      <c r="B608" s="44" t="s">
        <v>903</v>
      </c>
      <c r="C608" s="501" t="s">
        <v>30</v>
      </c>
      <c r="D608" s="498"/>
      <c r="E608" s="499">
        <v>1</v>
      </c>
      <c r="F608" s="499"/>
      <c r="G608" s="494">
        <f>(E608*F608)</f>
        <v>0</v>
      </c>
      <c r="H608" s="164"/>
      <c r="I608" s="132"/>
      <c r="J608" s="132"/>
      <c r="K608" s="132"/>
      <c r="L608" s="132"/>
      <c r="M608" s="132"/>
      <c r="N608" s="132"/>
      <c r="O608" s="132"/>
      <c r="P608" s="132"/>
      <c r="Q608" s="132"/>
    </row>
    <row r="609" spans="1:17" s="9" customFormat="1" outlineLevel="1" x14ac:dyDescent="0.2">
      <c r="A609" s="17"/>
      <c r="B609" s="44" t="s">
        <v>904</v>
      </c>
      <c r="C609" s="501" t="s">
        <v>30</v>
      </c>
      <c r="D609" s="498"/>
      <c r="E609" s="499">
        <v>1</v>
      </c>
      <c r="F609" s="499"/>
      <c r="G609" s="494">
        <f>(E609*F609)</f>
        <v>0</v>
      </c>
      <c r="H609" s="164"/>
      <c r="I609" s="132"/>
      <c r="J609" s="132"/>
      <c r="K609" s="132"/>
      <c r="L609" s="132"/>
      <c r="M609" s="132"/>
      <c r="N609" s="132"/>
      <c r="O609" s="132"/>
      <c r="P609" s="132"/>
      <c r="Q609" s="132"/>
    </row>
    <row r="610" spans="1:17" s="9" customFormat="1" outlineLevel="1" x14ac:dyDescent="0.2">
      <c r="A610" s="17"/>
      <c r="B610" s="44"/>
      <c r="C610" s="18"/>
      <c r="D610" s="97"/>
      <c r="E610" s="97"/>
      <c r="F610" s="19"/>
      <c r="G610" s="61"/>
      <c r="H610" s="164"/>
      <c r="I610" s="132"/>
      <c r="J610" s="132"/>
      <c r="K610" s="132"/>
      <c r="L610" s="132"/>
      <c r="M610" s="132"/>
      <c r="N610" s="132"/>
      <c r="O610" s="132"/>
      <c r="P610" s="132"/>
      <c r="Q610" s="132"/>
    </row>
    <row r="611" spans="1:17" s="9" customFormat="1" ht="51" outlineLevel="1" x14ac:dyDescent="0.2">
      <c r="A611" s="17">
        <v>11</v>
      </c>
      <c r="B611" s="39" t="s">
        <v>417</v>
      </c>
      <c r="C611" s="96"/>
      <c r="D611" s="97"/>
      <c r="E611" s="97"/>
      <c r="F611" s="97"/>
      <c r="G611" s="72"/>
      <c r="H611" s="164"/>
      <c r="I611" s="132"/>
      <c r="J611" s="132"/>
      <c r="K611" s="132"/>
      <c r="L611" s="132"/>
      <c r="M611" s="132"/>
      <c r="N611" s="132"/>
      <c r="O611" s="132"/>
      <c r="P611" s="132"/>
      <c r="Q611" s="132"/>
    </row>
    <row r="612" spans="1:17" s="9" customFormat="1" ht="45" customHeight="1" outlineLevel="1" x14ac:dyDescent="0.2">
      <c r="A612" s="17"/>
      <c r="B612" s="39" t="s">
        <v>444</v>
      </c>
      <c r="C612" s="96"/>
      <c r="D612" s="97"/>
      <c r="E612" s="97"/>
      <c r="F612" s="97"/>
      <c r="G612" s="72"/>
      <c r="H612" s="164"/>
      <c r="I612" s="132"/>
      <c r="J612" s="132"/>
      <c r="K612" s="132"/>
      <c r="L612" s="132"/>
      <c r="M612" s="132"/>
      <c r="N612" s="132"/>
      <c r="O612" s="132"/>
      <c r="P612" s="132"/>
      <c r="Q612" s="132"/>
    </row>
    <row r="613" spans="1:17" s="9" customFormat="1" outlineLevel="1" x14ac:dyDescent="0.2">
      <c r="A613" s="17"/>
      <c r="B613" s="44" t="s">
        <v>359</v>
      </c>
      <c r="C613" s="501" t="s">
        <v>30</v>
      </c>
      <c r="D613" s="498"/>
      <c r="E613" s="499">
        <v>14</v>
      </c>
      <c r="F613" s="499"/>
      <c r="G613" s="494">
        <f>(E613*F613)</f>
        <v>0</v>
      </c>
      <c r="H613" s="164"/>
      <c r="I613" s="132"/>
      <c r="J613" s="132"/>
      <c r="K613" s="132"/>
      <c r="L613" s="132"/>
      <c r="M613" s="132"/>
      <c r="N613" s="132"/>
      <c r="O613" s="132"/>
      <c r="P613" s="132"/>
      <c r="Q613" s="132"/>
    </row>
    <row r="614" spans="1:17" s="9" customFormat="1" outlineLevel="1" x14ac:dyDescent="0.2">
      <c r="A614" s="17"/>
      <c r="B614" s="44"/>
      <c r="C614" s="18"/>
      <c r="D614" s="97"/>
      <c r="E614" s="97"/>
      <c r="F614" s="97"/>
      <c r="G614" s="61"/>
      <c r="H614" s="164"/>
      <c r="I614" s="132"/>
      <c r="J614" s="132"/>
      <c r="K614" s="132"/>
      <c r="L614" s="132"/>
      <c r="M614" s="132"/>
      <c r="N614" s="132"/>
      <c r="O614" s="132"/>
      <c r="P614" s="132"/>
      <c r="Q614" s="132"/>
    </row>
    <row r="615" spans="1:17" s="9" customFormat="1" ht="51" outlineLevel="1" x14ac:dyDescent="0.2">
      <c r="A615" s="17">
        <v>12</v>
      </c>
      <c r="B615" s="39" t="s">
        <v>360</v>
      </c>
      <c r="C615" s="96"/>
      <c r="D615" s="97"/>
      <c r="E615" s="97"/>
      <c r="F615" s="97"/>
      <c r="G615" s="72"/>
      <c r="H615" s="164"/>
      <c r="I615" s="132"/>
      <c r="J615" s="132"/>
      <c r="K615" s="132"/>
      <c r="L615" s="132"/>
      <c r="M615" s="132"/>
      <c r="N615" s="132"/>
      <c r="O615" s="132"/>
      <c r="P615" s="132"/>
      <c r="Q615" s="132"/>
    </row>
    <row r="616" spans="1:17" s="9" customFormat="1" ht="25.5" outlineLevel="1" x14ac:dyDescent="0.2">
      <c r="A616" s="17"/>
      <c r="B616" s="39" t="s">
        <v>418</v>
      </c>
      <c r="C616" s="96"/>
      <c r="D616" s="97"/>
      <c r="E616" s="97"/>
      <c r="F616" s="97"/>
      <c r="G616" s="72"/>
      <c r="H616" s="164"/>
      <c r="I616" s="132"/>
      <c r="J616" s="132"/>
      <c r="K616" s="132"/>
      <c r="L616" s="132"/>
      <c r="M616" s="132"/>
      <c r="N616" s="132"/>
      <c r="O616" s="132"/>
      <c r="P616" s="132"/>
      <c r="Q616" s="132"/>
    </row>
    <row r="617" spans="1:17" s="9" customFormat="1" ht="33.75" customHeight="1" outlineLevel="1" x14ac:dyDescent="0.2">
      <c r="A617" s="17"/>
      <c r="B617" s="39" t="s">
        <v>364</v>
      </c>
      <c r="C617" s="96"/>
      <c r="D617" s="97"/>
      <c r="E617" s="97"/>
      <c r="F617" s="97"/>
      <c r="G617" s="72"/>
      <c r="H617" s="164"/>
      <c r="I617" s="132"/>
      <c r="J617" s="132"/>
      <c r="K617" s="132"/>
      <c r="L617" s="132"/>
      <c r="M617" s="132"/>
      <c r="N617" s="132"/>
      <c r="O617" s="132"/>
      <c r="P617" s="132"/>
      <c r="Q617" s="132"/>
    </row>
    <row r="618" spans="1:17" s="9" customFormat="1" outlineLevel="1" x14ac:dyDescent="0.2">
      <c r="A618" s="17"/>
      <c r="B618" s="44" t="s">
        <v>361</v>
      </c>
      <c r="C618" s="501" t="s">
        <v>30</v>
      </c>
      <c r="D618" s="498"/>
      <c r="E618" s="499">
        <v>5</v>
      </c>
      <c r="F618" s="499"/>
      <c r="G618" s="494">
        <f>(E618*F618)</f>
        <v>0</v>
      </c>
      <c r="H618" s="164"/>
      <c r="I618" s="132"/>
      <c r="J618" s="132"/>
      <c r="K618" s="132"/>
      <c r="L618" s="132"/>
      <c r="M618" s="132"/>
      <c r="N618" s="132"/>
      <c r="O618" s="132"/>
      <c r="P618" s="132"/>
      <c r="Q618" s="132"/>
    </row>
    <row r="619" spans="1:17" s="9" customFormat="1" outlineLevel="1" x14ac:dyDescent="0.2">
      <c r="A619" s="17"/>
      <c r="B619" s="44"/>
      <c r="C619" s="18"/>
      <c r="D619" s="97"/>
      <c r="E619" s="97"/>
      <c r="F619" s="97"/>
      <c r="G619" s="61"/>
      <c r="H619" s="164"/>
      <c r="I619" s="132"/>
      <c r="J619" s="132"/>
      <c r="K619" s="132"/>
      <c r="L619" s="132"/>
      <c r="M619" s="132"/>
      <c r="N619" s="132"/>
      <c r="O619" s="132"/>
      <c r="P619" s="132"/>
      <c r="Q619" s="132"/>
    </row>
    <row r="620" spans="1:17" s="9" customFormat="1" ht="63.75" outlineLevel="1" x14ac:dyDescent="0.2">
      <c r="A620" s="17">
        <v>13</v>
      </c>
      <c r="B620" s="39" t="s">
        <v>362</v>
      </c>
      <c r="C620" s="96"/>
      <c r="D620" s="97"/>
      <c r="E620" s="97"/>
      <c r="F620" s="97"/>
      <c r="G620" s="72"/>
      <c r="H620" s="164"/>
      <c r="I620" s="132"/>
      <c r="J620" s="132"/>
      <c r="K620" s="132"/>
      <c r="L620" s="132"/>
      <c r="M620" s="132"/>
      <c r="N620" s="132"/>
      <c r="O620" s="132"/>
      <c r="P620" s="132"/>
      <c r="Q620" s="132"/>
    </row>
    <row r="621" spans="1:17" s="9" customFormat="1" ht="25.5" outlineLevel="1" x14ac:dyDescent="0.2">
      <c r="A621" s="17"/>
      <c r="B621" s="39" t="s">
        <v>418</v>
      </c>
      <c r="C621" s="96"/>
      <c r="D621" s="97"/>
      <c r="E621" s="97"/>
      <c r="F621" s="97"/>
      <c r="G621" s="72"/>
      <c r="H621" s="164"/>
      <c r="I621" s="132"/>
      <c r="J621" s="132"/>
      <c r="K621" s="132"/>
      <c r="L621" s="132"/>
      <c r="M621" s="132"/>
      <c r="N621" s="132"/>
      <c r="O621" s="132"/>
      <c r="P621" s="132"/>
      <c r="Q621" s="132"/>
    </row>
    <row r="622" spans="1:17" s="9" customFormat="1" ht="29.25" customHeight="1" outlineLevel="1" x14ac:dyDescent="0.2">
      <c r="A622" s="17"/>
      <c r="B622" s="39" t="s">
        <v>366</v>
      </c>
      <c r="C622" s="96"/>
      <c r="D622" s="97"/>
      <c r="E622" s="97"/>
      <c r="F622" s="97"/>
      <c r="G622" s="72"/>
      <c r="H622" s="164"/>
      <c r="I622" s="132"/>
      <c r="J622" s="132"/>
      <c r="K622" s="132"/>
      <c r="L622" s="132"/>
      <c r="M622" s="132"/>
      <c r="N622" s="132"/>
      <c r="O622" s="132"/>
      <c r="P622" s="132"/>
      <c r="Q622" s="132"/>
    </row>
    <row r="623" spans="1:17" s="9" customFormat="1" outlineLevel="1" x14ac:dyDescent="0.2">
      <c r="A623" s="17"/>
      <c r="B623" s="44" t="s">
        <v>363</v>
      </c>
      <c r="C623" s="501" t="s">
        <v>30</v>
      </c>
      <c r="D623" s="498"/>
      <c r="E623" s="499">
        <v>1</v>
      </c>
      <c r="F623" s="499"/>
      <c r="G623" s="494">
        <f>(E623*F623)</f>
        <v>0</v>
      </c>
      <c r="H623" s="164"/>
      <c r="I623" s="132"/>
      <c r="J623" s="132"/>
      <c r="K623" s="132"/>
      <c r="L623" s="132"/>
      <c r="M623" s="132"/>
      <c r="N623" s="132"/>
      <c r="O623" s="132"/>
      <c r="P623" s="132"/>
      <c r="Q623" s="132"/>
    </row>
    <row r="624" spans="1:17" s="9" customFormat="1" outlineLevel="1" x14ac:dyDescent="0.2">
      <c r="A624" s="17"/>
      <c r="B624" s="44"/>
      <c r="C624" s="18"/>
      <c r="D624" s="97"/>
      <c r="E624" s="97"/>
      <c r="F624" s="97"/>
      <c r="G624" s="61"/>
      <c r="H624" s="164"/>
      <c r="I624" s="132"/>
      <c r="J624" s="132"/>
      <c r="K624" s="132"/>
      <c r="L624" s="132"/>
      <c r="M624" s="132"/>
      <c r="N624" s="132"/>
      <c r="O624" s="132"/>
      <c r="P624" s="132"/>
      <c r="Q624" s="132"/>
    </row>
    <row r="625" spans="1:17" s="9" customFormat="1" ht="51" outlineLevel="1" x14ac:dyDescent="0.2">
      <c r="A625" s="17">
        <v>14</v>
      </c>
      <c r="B625" s="39" t="s">
        <v>368</v>
      </c>
      <c r="C625" s="96"/>
      <c r="D625" s="97"/>
      <c r="E625" s="97"/>
      <c r="F625" s="97"/>
      <c r="G625" s="72"/>
      <c r="H625" s="164"/>
      <c r="I625" s="132"/>
      <c r="J625" s="132"/>
      <c r="K625" s="132"/>
      <c r="L625" s="132"/>
      <c r="M625" s="132"/>
      <c r="N625" s="132"/>
      <c r="O625" s="132"/>
      <c r="P625" s="132"/>
      <c r="Q625" s="132"/>
    </row>
    <row r="626" spans="1:17" s="9" customFormat="1" ht="25.5" outlineLevel="1" x14ac:dyDescent="0.2">
      <c r="A626" s="17"/>
      <c r="B626" s="39" t="s">
        <v>418</v>
      </c>
      <c r="C626" s="96"/>
      <c r="D626" s="97"/>
      <c r="E626" s="97"/>
      <c r="F626" s="97"/>
      <c r="G626" s="72"/>
      <c r="H626" s="164"/>
      <c r="I626" s="132"/>
      <c r="J626" s="132"/>
      <c r="K626" s="132"/>
      <c r="L626" s="132"/>
      <c r="M626" s="132"/>
      <c r="N626" s="132"/>
      <c r="O626" s="132"/>
      <c r="P626" s="132"/>
      <c r="Q626" s="132"/>
    </row>
    <row r="627" spans="1:17" s="9" customFormat="1" ht="31.5" customHeight="1" outlineLevel="1" x14ac:dyDescent="0.2">
      <c r="A627" s="17"/>
      <c r="B627" s="39" t="s">
        <v>366</v>
      </c>
      <c r="C627" s="96"/>
      <c r="D627" s="97"/>
      <c r="E627" s="97"/>
      <c r="F627" s="97"/>
      <c r="G627" s="72"/>
      <c r="H627" s="164"/>
      <c r="I627" s="132"/>
      <c r="J627" s="132"/>
      <c r="K627" s="132"/>
      <c r="L627" s="132"/>
      <c r="M627" s="132"/>
      <c r="N627" s="132"/>
      <c r="O627" s="132"/>
      <c r="P627" s="132"/>
      <c r="Q627" s="132"/>
    </row>
    <row r="628" spans="1:17" s="9" customFormat="1" outlineLevel="1" x14ac:dyDescent="0.2">
      <c r="A628" s="17"/>
      <c r="B628" s="44" t="s">
        <v>367</v>
      </c>
      <c r="C628" s="501" t="s">
        <v>30</v>
      </c>
      <c r="D628" s="498"/>
      <c r="E628" s="499">
        <v>2</v>
      </c>
      <c r="F628" s="499"/>
      <c r="G628" s="494">
        <f>(E628*F628)</f>
        <v>0</v>
      </c>
      <c r="H628" s="164"/>
      <c r="I628" s="132"/>
      <c r="J628" s="132"/>
      <c r="K628" s="132"/>
      <c r="L628" s="132"/>
      <c r="M628" s="132"/>
      <c r="N628" s="132"/>
      <c r="O628" s="132"/>
      <c r="P628" s="132"/>
      <c r="Q628" s="132"/>
    </row>
    <row r="629" spans="1:17" s="9" customFormat="1" outlineLevel="1" x14ac:dyDescent="0.2">
      <c r="A629" s="17"/>
      <c r="B629" s="44"/>
      <c r="C629" s="18"/>
      <c r="D629" s="97"/>
      <c r="E629" s="97"/>
      <c r="F629" s="97"/>
      <c r="G629" s="61"/>
      <c r="H629" s="164"/>
      <c r="I629" s="132"/>
      <c r="J629" s="132"/>
      <c r="K629" s="132"/>
      <c r="L629" s="132"/>
      <c r="M629" s="132"/>
      <c r="N629" s="132"/>
      <c r="O629" s="132"/>
      <c r="P629" s="132"/>
      <c r="Q629" s="132"/>
    </row>
    <row r="630" spans="1:17" s="9" customFormat="1" ht="76.5" outlineLevel="1" x14ac:dyDescent="0.2">
      <c r="A630" s="17">
        <v>15</v>
      </c>
      <c r="B630" s="39" t="s">
        <v>369</v>
      </c>
      <c r="C630" s="96"/>
      <c r="D630" s="97"/>
      <c r="E630" s="97"/>
      <c r="F630" s="97"/>
      <c r="G630" s="72"/>
      <c r="H630" s="164"/>
      <c r="I630" s="132"/>
      <c r="J630" s="132"/>
      <c r="K630" s="132"/>
      <c r="L630" s="132"/>
      <c r="M630" s="132"/>
      <c r="N630" s="132"/>
      <c r="O630" s="132"/>
      <c r="P630" s="132"/>
      <c r="Q630" s="132"/>
    </row>
    <row r="631" spans="1:17" s="9" customFormat="1" ht="25.5" outlineLevel="1" x14ac:dyDescent="0.2">
      <c r="A631" s="17"/>
      <c r="B631" s="39" t="s">
        <v>418</v>
      </c>
      <c r="C631" s="96"/>
      <c r="D631" s="97"/>
      <c r="E631" s="97"/>
      <c r="F631" s="97"/>
      <c r="G631" s="72"/>
      <c r="H631" s="164"/>
      <c r="I631" s="132"/>
      <c r="J631" s="132"/>
      <c r="K631" s="132"/>
      <c r="L631" s="132"/>
      <c r="M631" s="132"/>
      <c r="N631" s="132"/>
      <c r="O631" s="132"/>
      <c r="P631" s="132"/>
      <c r="Q631" s="132"/>
    </row>
    <row r="632" spans="1:17" s="9" customFormat="1" ht="30.75" customHeight="1" outlineLevel="1" x14ac:dyDescent="0.2">
      <c r="A632" s="17"/>
      <c r="B632" s="39" t="s">
        <v>366</v>
      </c>
      <c r="C632" s="96"/>
      <c r="D632" s="97"/>
      <c r="E632" s="97"/>
      <c r="F632" s="97"/>
      <c r="G632" s="72"/>
      <c r="H632" s="164"/>
      <c r="I632" s="132"/>
      <c r="J632" s="132"/>
      <c r="K632" s="132"/>
      <c r="L632" s="132"/>
      <c r="M632" s="132"/>
      <c r="N632" s="132"/>
      <c r="O632" s="132"/>
      <c r="P632" s="132"/>
      <c r="Q632" s="132"/>
    </row>
    <row r="633" spans="1:17" s="9" customFormat="1" outlineLevel="1" x14ac:dyDescent="0.2">
      <c r="A633" s="17"/>
      <c r="B633" s="44" t="s">
        <v>370</v>
      </c>
      <c r="C633" s="501" t="s">
        <v>30</v>
      </c>
      <c r="D633" s="498"/>
      <c r="E633" s="499">
        <v>6</v>
      </c>
      <c r="F633" s="499"/>
      <c r="G633" s="494">
        <f>(E633*F633)</f>
        <v>0</v>
      </c>
      <c r="H633" s="164"/>
      <c r="I633" s="132"/>
      <c r="J633" s="132"/>
      <c r="K633" s="132"/>
      <c r="L633" s="132"/>
      <c r="M633" s="132"/>
      <c r="N633" s="132"/>
      <c r="O633" s="132"/>
      <c r="P633" s="132"/>
      <c r="Q633" s="132"/>
    </row>
    <row r="634" spans="1:17" s="9" customFormat="1" outlineLevel="1" x14ac:dyDescent="0.2">
      <c r="A634" s="17"/>
      <c r="B634" s="44"/>
      <c r="C634" s="18"/>
      <c r="D634" s="97"/>
      <c r="E634" s="97"/>
      <c r="F634" s="97"/>
      <c r="G634" s="61"/>
      <c r="H634" s="164"/>
      <c r="I634" s="132"/>
      <c r="J634" s="132"/>
      <c r="K634" s="132"/>
      <c r="L634" s="132"/>
      <c r="M634" s="132"/>
      <c r="N634" s="132"/>
      <c r="O634" s="132"/>
      <c r="P634" s="132"/>
      <c r="Q634" s="132"/>
    </row>
    <row r="635" spans="1:17" s="9" customFormat="1" ht="63.75" outlineLevel="1" x14ac:dyDescent="0.2">
      <c r="A635" s="17">
        <v>16</v>
      </c>
      <c r="B635" s="39" t="s">
        <v>372</v>
      </c>
      <c r="C635" s="96"/>
      <c r="D635" s="97"/>
      <c r="E635" s="97"/>
      <c r="F635" s="97"/>
      <c r="G635" s="72"/>
      <c r="H635" s="164"/>
      <c r="I635" s="132"/>
      <c r="J635" s="132"/>
      <c r="K635" s="132"/>
      <c r="L635" s="132"/>
      <c r="M635" s="132"/>
      <c r="N635" s="132"/>
      <c r="O635" s="132"/>
      <c r="P635" s="132"/>
      <c r="Q635" s="132"/>
    </row>
    <row r="636" spans="1:17" s="9" customFormat="1" ht="25.5" outlineLevel="1" x14ac:dyDescent="0.2">
      <c r="A636" s="17"/>
      <c r="B636" s="39" t="s">
        <v>418</v>
      </c>
      <c r="C636" s="96"/>
      <c r="D636" s="97"/>
      <c r="E636" s="97"/>
      <c r="F636" s="97"/>
      <c r="G636" s="72"/>
      <c r="H636" s="164"/>
      <c r="I636" s="132"/>
      <c r="J636" s="132"/>
      <c r="K636" s="132"/>
      <c r="L636" s="132"/>
      <c r="M636" s="132"/>
      <c r="N636" s="132"/>
      <c r="O636" s="132"/>
      <c r="P636" s="132"/>
      <c r="Q636" s="132"/>
    </row>
    <row r="637" spans="1:17" s="9" customFormat="1" ht="25.5" outlineLevel="1" x14ac:dyDescent="0.2">
      <c r="A637" s="17"/>
      <c r="B637" s="39" t="s">
        <v>373</v>
      </c>
      <c r="C637" s="96"/>
      <c r="D637" s="97"/>
      <c r="E637" s="97"/>
      <c r="F637" s="97"/>
      <c r="G637" s="72"/>
      <c r="H637" s="164"/>
      <c r="I637" s="132"/>
      <c r="J637" s="132"/>
      <c r="K637" s="132"/>
      <c r="L637" s="132"/>
      <c r="M637" s="132"/>
      <c r="N637" s="132"/>
      <c r="O637" s="132"/>
      <c r="P637" s="132"/>
      <c r="Q637" s="132"/>
    </row>
    <row r="638" spans="1:17" s="9" customFormat="1" ht="28.5" customHeight="1" outlineLevel="1" x14ac:dyDescent="0.2">
      <c r="A638" s="17"/>
      <c r="B638" s="39" t="s">
        <v>366</v>
      </c>
      <c r="C638" s="96"/>
      <c r="D638" s="97"/>
      <c r="E638" s="97"/>
      <c r="F638" s="97"/>
      <c r="G638" s="72"/>
      <c r="H638" s="164"/>
      <c r="I638" s="132"/>
      <c r="J638" s="132"/>
      <c r="K638" s="132"/>
      <c r="L638" s="132"/>
      <c r="M638" s="132"/>
      <c r="N638" s="132"/>
      <c r="O638" s="132"/>
      <c r="P638" s="132"/>
      <c r="Q638" s="132"/>
    </row>
    <row r="639" spans="1:17" s="9" customFormat="1" outlineLevel="1" x14ac:dyDescent="0.2">
      <c r="A639" s="17"/>
      <c r="B639" s="39" t="s">
        <v>374</v>
      </c>
      <c r="C639" s="96"/>
      <c r="D639" s="97"/>
      <c r="E639" s="97"/>
      <c r="F639" s="97"/>
      <c r="G639" s="72"/>
      <c r="H639" s="164"/>
      <c r="I639" s="132"/>
      <c r="J639" s="132"/>
      <c r="K639" s="132"/>
      <c r="L639" s="132"/>
      <c r="M639" s="132"/>
      <c r="N639" s="132"/>
      <c r="O639" s="132"/>
      <c r="P639" s="132"/>
      <c r="Q639" s="132"/>
    </row>
    <row r="640" spans="1:17" s="9" customFormat="1" outlineLevel="1" x14ac:dyDescent="0.2">
      <c r="A640" s="17"/>
      <c r="B640" s="44" t="s">
        <v>371</v>
      </c>
      <c r="C640" s="501" t="s">
        <v>30</v>
      </c>
      <c r="D640" s="498"/>
      <c r="E640" s="499">
        <v>3</v>
      </c>
      <c r="F640" s="499"/>
      <c r="G640" s="494">
        <f>(E640*F640)</f>
        <v>0</v>
      </c>
      <c r="H640" s="164"/>
      <c r="I640" s="132"/>
      <c r="J640" s="132"/>
      <c r="K640" s="132"/>
      <c r="L640" s="132"/>
      <c r="M640" s="132"/>
      <c r="N640" s="132"/>
      <c r="O640" s="132"/>
      <c r="P640" s="132"/>
      <c r="Q640" s="132"/>
    </row>
    <row r="641" spans="1:17" s="9" customFormat="1" outlineLevel="1" x14ac:dyDescent="0.2">
      <c r="A641" s="17"/>
      <c r="B641" s="44"/>
      <c r="C641" s="18"/>
      <c r="D641" s="97"/>
      <c r="E641" s="97"/>
      <c r="F641" s="97"/>
      <c r="G641" s="61"/>
      <c r="H641" s="164"/>
      <c r="I641" s="132"/>
      <c r="J641" s="132"/>
      <c r="K641" s="132"/>
      <c r="L641" s="132"/>
      <c r="M641" s="132"/>
      <c r="N641" s="132"/>
      <c r="O641" s="132"/>
      <c r="P641" s="132"/>
      <c r="Q641" s="132"/>
    </row>
    <row r="642" spans="1:17" s="9" customFormat="1" ht="76.5" outlineLevel="1" x14ac:dyDescent="0.2">
      <c r="A642" s="17">
        <v>17</v>
      </c>
      <c r="B642" s="39" t="s">
        <v>419</v>
      </c>
      <c r="C642" s="96"/>
      <c r="D642" s="97"/>
      <c r="E642" s="97"/>
      <c r="F642" s="97"/>
      <c r="G642" s="61"/>
      <c r="H642" s="164"/>
      <c r="I642" s="132"/>
      <c r="J642" s="132"/>
      <c r="K642" s="132"/>
      <c r="L642" s="132"/>
      <c r="M642" s="132"/>
      <c r="N642" s="132"/>
      <c r="O642" s="132"/>
      <c r="P642" s="132"/>
      <c r="Q642" s="132"/>
    </row>
    <row r="643" spans="1:17" s="9" customFormat="1" outlineLevel="1" x14ac:dyDescent="0.2">
      <c r="A643" s="17"/>
      <c r="B643" s="48"/>
      <c r="C643" s="501" t="s">
        <v>13</v>
      </c>
      <c r="D643" s="498"/>
      <c r="E643" s="499">
        <v>77</v>
      </c>
      <c r="F643" s="499"/>
      <c r="G643" s="494">
        <f>(E643*F643)</f>
        <v>0</v>
      </c>
      <c r="H643" s="164"/>
      <c r="I643" s="132"/>
      <c r="J643" s="132"/>
      <c r="K643" s="132"/>
      <c r="L643" s="132"/>
      <c r="M643" s="132"/>
      <c r="N643" s="132"/>
      <c r="O643" s="132"/>
      <c r="P643" s="132"/>
      <c r="Q643" s="132"/>
    </row>
    <row r="644" spans="1:17" s="2" customFormat="1" ht="13.5" outlineLevel="1" thickBot="1" x14ac:dyDescent="0.25">
      <c r="A644" s="27"/>
      <c r="B644" s="102"/>
      <c r="C644" s="103"/>
      <c r="D644" s="104"/>
      <c r="E644" s="104"/>
      <c r="F644" s="104"/>
      <c r="G644" s="23"/>
      <c r="H644" s="162"/>
      <c r="I644" s="54"/>
      <c r="J644" s="54"/>
      <c r="K644" s="54"/>
      <c r="L644" s="54"/>
      <c r="M644" s="54"/>
      <c r="N644" s="54"/>
      <c r="O644" s="54"/>
      <c r="P644" s="54"/>
      <c r="Q644" s="54"/>
    </row>
    <row r="645" spans="1:17" s="10" customFormat="1" ht="13.5" thickBot="1" x14ac:dyDescent="0.25">
      <c r="A645" s="29"/>
      <c r="B645" s="129" t="s">
        <v>458</v>
      </c>
      <c r="C645" s="94"/>
      <c r="D645" s="95"/>
      <c r="E645" s="95"/>
      <c r="F645" s="95"/>
      <c r="G645" s="500">
        <f>SUM(G559:G644)</f>
        <v>0</v>
      </c>
      <c r="H645" s="162"/>
      <c r="I645" s="54"/>
      <c r="J645" s="54"/>
      <c r="K645" s="54"/>
      <c r="L645" s="54"/>
      <c r="M645" s="54"/>
      <c r="N645" s="54"/>
      <c r="O645" s="54"/>
      <c r="P645" s="54"/>
      <c r="Q645" s="54"/>
    </row>
    <row r="646" spans="1:17" x14ac:dyDescent="0.2">
      <c r="A646" s="17"/>
      <c r="B646" s="112"/>
      <c r="C646" s="103"/>
      <c r="D646" s="104"/>
      <c r="E646" s="104"/>
      <c r="F646" s="104"/>
      <c r="G646" s="23"/>
    </row>
    <row r="647" spans="1:17" x14ac:dyDescent="0.2">
      <c r="A647" s="17"/>
      <c r="B647" s="112"/>
      <c r="C647" s="103"/>
      <c r="D647" s="104"/>
      <c r="E647" s="104"/>
      <c r="F647" s="104"/>
      <c r="G647" s="23"/>
    </row>
    <row r="648" spans="1:17" s="9" customFormat="1" ht="15" x14ac:dyDescent="0.2">
      <c r="A648" s="32" t="s">
        <v>86</v>
      </c>
      <c r="B648" s="149" t="s">
        <v>14</v>
      </c>
      <c r="C648" s="96"/>
      <c r="D648" s="97"/>
      <c r="E648" s="97"/>
      <c r="F648" s="97"/>
      <c r="G648" s="19"/>
      <c r="H648" s="162"/>
      <c r="I648" s="132"/>
      <c r="J648" s="132"/>
      <c r="K648" s="132"/>
      <c r="L648" s="132"/>
      <c r="M648" s="132"/>
      <c r="N648" s="132"/>
      <c r="O648" s="132"/>
      <c r="P648" s="132"/>
      <c r="Q648" s="132"/>
    </row>
    <row r="649" spans="1:17" outlineLevel="1" x14ac:dyDescent="0.2">
      <c r="A649" s="20"/>
      <c r="B649" s="106"/>
      <c r="C649" s="96"/>
      <c r="D649" s="97"/>
      <c r="E649" s="97"/>
      <c r="F649" s="97"/>
      <c r="G649" s="19"/>
    </row>
    <row r="650" spans="1:17" ht="89.25" outlineLevel="1" x14ac:dyDescent="0.2">
      <c r="A650" s="17">
        <v>1</v>
      </c>
      <c r="B650" s="39" t="s">
        <v>315</v>
      </c>
      <c r="C650" s="96"/>
      <c r="D650" s="97"/>
      <c r="E650" s="97"/>
      <c r="F650" s="97"/>
      <c r="G650" s="72"/>
    </row>
    <row r="651" spans="1:17" outlineLevel="1" x14ac:dyDescent="0.2">
      <c r="A651" s="17"/>
      <c r="B651" s="44" t="s">
        <v>79</v>
      </c>
      <c r="C651" s="501" t="s">
        <v>23</v>
      </c>
      <c r="D651" s="498"/>
      <c r="E651" s="499">
        <v>46.5</v>
      </c>
      <c r="F651" s="499"/>
      <c r="G651" s="494">
        <f>(E651*F651)</f>
        <v>0</v>
      </c>
    </row>
    <row r="652" spans="1:17" outlineLevel="1" x14ac:dyDescent="0.2">
      <c r="A652" s="17"/>
      <c r="B652" s="150" t="s">
        <v>292</v>
      </c>
      <c r="C652" s="501" t="s">
        <v>24</v>
      </c>
      <c r="D652" s="498">
        <v>176.64</v>
      </c>
      <c r="E652" s="499">
        <v>32</v>
      </c>
      <c r="F652" s="499"/>
      <c r="G652" s="494">
        <f>(E652*F652)</f>
        <v>0</v>
      </c>
    </row>
    <row r="653" spans="1:17" s="2" customFormat="1" ht="13.5" outlineLevel="1" thickBot="1" x14ac:dyDescent="0.25">
      <c r="A653" s="27"/>
      <c r="B653" s="102"/>
      <c r="C653" s="103"/>
      <c r="D653" s="104"/>
      <c r="E653" s="104"/>
      <c r="F653" s="104"/>
      <c r="G653" s="68"/>
      <c r="H653" s="162"/>
      <c r="I653" s="54"/>
      <c r="J653" s="54"/>
      <c r="K653" s="54"/>
      <c r="L653" s="54"/>
      <c r="M653" s="54"/>
      <c r="N653" s="54"/>
      <c r="O653" s="54"/>
      <c r="P653" s="54"/>
      <c r="Q653" s="54"/>
    </row>
    <row r="654" spans="1:17" s="58" customFormat="1" ht="13.5" thickBot="1" x14ac:dyDescent="0.25">
      <c r="A654" s="29"/>
      <c r="B654" s="153" t="s">
        <v>334</v>
      </c>
      <c r="C654" s="94"/>
      <c r="D654" s="95"/>
      <c r="E654" s="95"/>
      <c r="F654" s="95"/>
      <c r="G654" s="500">
        <f>SUM(G650:G653)</f>
        <v>0</v>
      </c>
      <c r="H654" s="166"/>
      <c r="I654" s="55"/>
      <c r="J654" s="55"/>
      <c r="K654" s="55"/>
      <c r="L654" s="55"/>
      <c r="M654" s="55"/>
      <c r="N654" s="55"/>
      <c r="O654" s="55"/>
      <c r="P654" s="55"/>
      <c r="Q654" s="55"/>
    </row>
    <row r="655" spans="1:17" x14ac:dyDescent="0.2">
      <c r="A655" s="17"/>
      <c r="B655" s="112"/>
      <c r="C655" s="103"/>
      <c r="D655" s="104"/>
      <c r="E655" s="104"/>
      <c r="F655" s="104"/>
      <c r="G655" s="23"/>
    </row>
    <row r="656" spans="1:17" x14ac:dyDescent="0.2">
      <c r="A656" s="17"/>
      <c r="B656" s="112"/>
      <c r="C656" s="103"/>
      <c r="D656" s="104"/>
      <c r="E656" s="104"/>
      <c r="F656" s="104"/>
      <c r="G656" s="23"/>
    </row>
    <row r="657" spans="1:7" ht="15" x14ac:dyDescent="0.2">
      <c r="A657" s="32" t="s">
        <v>335</v>
      </c>
      <c r="B657" s="149" t="s">
        <v>425</v>
      </c>
      <c r="C657" s="96"/>
      <c r="D657" s="97"/>
      <c r="E657" s="97"/>
      <c r="F657" s="97"/>
      <c r="G657" s="19"/>
    </row>
    <row r="658" spans="1:7" outlineLevel="1" x14ac:dyDescent="0.2">
      <c r="A658" s="20"/>
      <c r="B658" s="106"/>
      <c r="C658" s="96"/>
      <c r="D658" s="97"/>
      <c r="E658" s="97"/>
      <c r="F658" s="97"/>
      <c r="G658" s="19"/>
    </row>
    <row r="659" spans="1:7" ht="28.5" customHeight="1" outlineLevel="1" x14ac:dyDescent="0.2">
      <c r="A659" s="17">
        <v>1</v>
      </c>
      <c r="B659" s="39" t="s">
        <v>427</v>
      </c>
      <c r="C659" s="96"/>
      <c r="D659" s="97"/>
      <c r="E659" s="97"/>
      <c r="F659" s="97"/>
      <c r="G659" s="72"/>
    </row>
    <row r="660" spans="1:7" outlineLevel="1" x14ac:dyDescent="0.2">
      <c r="A660" s="17"/>
      <c r="B660" s="44" t="s">
        <v>428</v>
      </c>
      <c r="C660" s="18"/>
      <c r="D660" s="97"/>
      <c r="E660" s="19"/>
      <c r="F660" s="19"/>
      <c r="G660" s="61"/>
    </row>
    <row r="661" spans="1:7" outlineLevel="1" x14ac:dyDescent="0.2">
      <c r="A661" s="17"/>
      <c r="B661" s="44" t="s">
        <v>429</v>
      </c>
      <c r="C661" s="18"/>
      <c r="D661" s="97"/>
      <c r="E661" s="19"/>
      <c r="F661" s="19"/>
      <c r="G661" s="61"/>
    </row>
    <row r="662" spans="1:7" ht="25.5" outlineLevel="1" x14ac:dyDescent="0.2">
      <c r="A662" s="17"/>
      <c r="B662" s="44" t="s">
        <v>430</v>
      </c>
      <c r="C662" s="18"/>
      <c r="D662" s="97"/>
      <c r="E662" s="19"/>
      <c r="F662" s="19"/>
      <c r="G662" s="61"/>
    </row>
    <row r="663" spans="1:7" ht="16.5" customHeight="1" outlineLevel="1" x14ac:dyDescent="0.2">
      <c r="A663" s="17"/>
      <c r="B663" s="150"/>
      <c r="C663" s="501" t="s">
        <v>24</v>
      </c>
      <c r="D663" s="498">
        <v>176.64</v>
      </c>
      <c r="E663" s="499">
        <v>116.5</v>
      </c>
      <c r="F663" s="499"/>
      <c r="G663" s="494">
        <f>(E663*F663)</f>
        <v>0</v>
      </c>
    </row>
    <row r="664" spans="1:7" ht="13.5" outlineLevel="1" thickBot="1" x14ac:dyDescent="0.25">
      <c r="A664" s="27"/>
      <c r="B664" s="102"/>
      <c r="C664" s="103"/>
      <c r="D664" s="104"/>
      <c r="E664" s="104"/>
      <c r="F664" s="104"/>
      <c r="G664" s="68"/>
    </row>
    <row r="665" spans="1:7" ht="13.5" thickBot="1" x14ac:dyDescent="0.25">
      <c r="A665" s="29"/>
      <c r="B665" s="153" t="s">
        <v>426</v>
      </c>
      <c r="C665" s="94"/>
      <c r="D665" s="95"/>
      <c r="E665" s="95"/>
      <c r="F665" s="95"/>
      <c r="G665" s="500">
        <f>SUM(G659:G664)</f>
        <v>0</v>
      </c>
    </row>
    <row r="666" spans="1:7" x14ac:dyDescent="0.2">
      <c r="A666" s="17"/>
      <c r="B666" s="112"/>
      <c r="C666" s="103"/>
      <c r="D666" s="104"/>
      <c r="E666" s="104"/>
      <c r="F666" s="104"/>
      <c r="G666" s="23"/>
    </row>
    <row r="667" spans="1:7" x14ac:dyDescent="0.2">
      <c r="A667" s="17"/>
      <c r="B667" s="112"/>
      <c r="C667" s="103"/>
      <c r="D667" s="104"/>
      <c r="E667" s="104"/>
      <c r="F667" s="104"/>
      <c r="G667" s="23"/>
    </row>
    <row r="668" spans="1:7" ht="15" x14ac:dyDescent="0.2">
      <c r="A668" s="32" t="s">
        <v>337</v>
      </c>
      <c r="B668" s="149" t="s">
        <v>19</v>
      </c>
      <c r="C668" s="96"/>
      <c r="D668" s="97"/>
      <c r="E668" s="97"/>
      <c r="F668" s="97"/>
      <c r="G668" s="72"/>
    </row>
    <row r="669" spans="1:7" outlineLevel="1" x14ac:dyDescent="0.2">
      <c r="A669" s="17"/>
      <c r="B669" s="89"/>
      <c r="C669" s="96"/>
      <c r="D669" s="97"/>
      <c r="E669" s="97"/>
      <c r="F669" s="97"/>
      <c r="G669" s="19"/>
    </row>
    <row r="670" spans="1:7" ht="38.25" outlineLevel="1" x14ac:dyDescent="0.2">
      <c r="A670" s="17"/>
      <c r="B670" s="39" t="s">
        <v>432</v>
      </c>
      <c r="C670" s="96"/>
      <c r="D670" s="97"/>
      <c r="E670" s="97"/>
      <c r="F670" s="97"/>
      <c r="G670" s="19"/>
    </row>
    <row r="671" spans="1:7" ht="51" outlineLevel="1" x14ac:dyDescent="0.2">
      <c r="A671" s="17"/>
      <c r="B671" s="39" t="s">
        <v>434</v>
      </c>
      <c r="C671" s="96"/>
      <c r="D671" s="97"/>
      <c r="E671" s="97"/>
      <c r="F671" s="97"/>
      <c r="G671" s="19"/>
    </row>
    <row r="672" spans="1:7" outlineLevel="1" x14ac:dyDescent="0.2">
      <c r="A672" s="17"/>
      <c r="B672" s="89"/>
      <c r="C672" s="96"/>
      <c r="D672" s="97"/>
      <c r="E672" s="97"/>
      <c r="F672" s="97"/>
      <c r="G672" s="19"/>
    </row>
    <row r="673" spans="1:17" ht="63.75" outlineLevel="1" x14ac:dyDescent="0.2">
      <c r="A673" s="17">
        <v>1</v>
      </c>
      <c r="B673" s="39" t="s">
        <v>433</v>
      </c>
      <c r="C673" s="96"/>
      <c r="D673" s="97"/>
      <c r="E673" s="97"/>
      <c r="F673" s="19"/>
      <c r="G673" s="19"/>
    </row>
    <row r="674" spans="1:17" outlineLevel="1" x14ac:dyDescent="0.2">
      <c r="A674" s="17"/>
      <c r="B674" s="168" t="s">
        <v>439</v>
      </c>
      <c r="C674" s="501" t="s">
        <v>23</v>
      </c>
      <c r="D674" s="498"/>
      <c r="E674" s="499">
        <v>1950</v>
      </c>
      <c r="F674" s="499"/>
      <c r="G674" s="494">
        <f>(E674*F674)</f>
        <v>0</v>
      </c>
    </row>
    <row r="675" spans="1:17" outlineLevel="1" x14ac:dyDescent="0.2">
      <c r="A675" s="17"/>
      <c r="B675" s="168" t="s">
        <v>316</v>
      </c>
      <c r="C675" s="501" t="s">
        <v>23</v>
      </c>
      <c r="D675" s="498"/>
      <c r="E675" s="499">
        <v>40</v>
      </c>
      <c r="F675" s="499"/>
      <c r="G675" s="494">
        <f>(E675*F675)</f>
        <v>0</v>
      </c>
    </row>
    <row r="676" spans="1:17" outlineLevel="1" x14ac:dyDescent="0.2">
      <c r="A676" s="17"/>
      <c r="B676" s="168" t="s">
        <v>438</v>
      </c>
      <c r="C676" s="501" t="s">
        <v>23</v>
      </c>
      <c r="D676" s="498"/>
      <c r="E676" s="499">
        <v>14.5</v>
      </c>
      <c r="F676" s="499"/>
      <c r="G676" s="494">
        <f>(E676*F676)</f>
        <v>0</v>
      </c>
    </row>
    <row r="677" spans="1:17" outlineLevel="1" x14ac:dyDescent="0.2">
      <c r="A677" s="17"/>
      <c r="B677" s="89"/>
      <c r="C677" s="18"/>
      <c r="D677" s="97"/>
      <c r="E677" s="97"/>
      <c r="F677" s="19"/>
      <c r="G677" s="61"/>
    </row>
    <row r="678" spans="1:17" ht="57.75" customHeight="1" outlineLevel="1" x14ac:dyDescent="0.2">
      <c r="A678" s="17">
        <v>2</v>
      </c>
      <c r="B678" s="39" t="s">
        <v>440</v>
      </c>
      <c r="C678" s="18"/>
      <c r="D678" s="97"/>
      <c r="E678" s="97"/>
      <c r="F678" s="19"/>
      <c r="G678" s="72"/>
    </row>
    <row r="679" spans="1:17" outlineLevel="1" x14ac:dyDescent="0.2">
      <c r="A679" s="17"/>
      <c r="B679" s="168" t="s">
        <v>439</v>
      </c>
      <c r="C679" s="501" t="s">
        <v>23</v>
      </c>
      <c r="D679" s="498"/>
      <c r="E679" s="499">
        <v>640</v>
      </c>
      <c r="F679" s="499"/>
      <c r="G679" s="494">
        <f>(E679*F679)</f>
        <v>0</v>
      </c>
    </row>
    <row r="680" spans="1:17" outlineLevel="1" x14ac:dyDescent="0.2">
      <c r="A680" s="17"/>
      <c r="B680" s="39" t="s">
        <v>438</v>
      </c>
      <c r="C680" s="501" t="s">
        <v>22</v>
      </c>
      <c r="D680" s="498"/>
      <c r="E680" s="499">
        <v>38</v>
      </c>
      <c r="F680" s="499"/>
      <c r="G680" s="494">
        <f>(E680*F680)</f>
        <v>0</v>
      </c>
    </row>
    <row r="681" spans="1:17" outlineLevel="1" x14ac:dyDescent="0.2">
      <c r="A681" s="17"/>
      <c r="B681" s="39" t="s">
        <v>316</v>
      </c>
      <c r="C681" s="501" t="s">
        <v>22</v>
      </c>
      <c r="D681" s="498"/>
      <c r="E681" s="499">
        <v>262</v>
      </c>
      <c r="F681" s="499"/>
      <c r="G681" s="494">
        <f>(E681*F681)</f>
        <v>0</v>
      </c>
    </row>
    <row r="682" spans="1:17" outlineLevel="1" x14ac:dyDescent="0.2">
      <c r="A682" s="17"/>
      <c r="B682" s="89"/>
      <c r="C682" s="96"/>
      <c r="D682" s="97"/>
      <c r="E682" s="97"/>
      <c r="F682" s="97"/>
      <c r="G682" s="61"/>
    </row>
    <row r="683" spans="1:17" s="9" customFormat="1" ht="30" customHeight="1" outlineLevel="1" x14ac:dyDescent="0.2">
      <c r="A683" s="17">
        <v>3</v>
      </c>
      <c r="B683" s="39" t="s">
        <v>317</v>
      </c>
      <c r="C683" s="501" t="s">
        <v>22</v>
      </c>
      <c r="D683" s="499"/>
      <c r="E683" s="499">
        <v>50</v>
      </c>
      <c r="F683" s="499"/>
      <c r="G683" s="494">
        <f>(E683*F683)</f>
        <v>0</v>
      </c>
      <c r="H683" s="162"/>
      <c r="I683" s="132"/>
      <c r="J683" s="132"/>
      <c r="K683" s="132"/>
      <c r="L683" s="132"/>
      <c r="M683" s="132"/>
      <c r="N683" s="132"/>
      <c r="O683" s="132"/>
      <c r="P683" s="132"/>
      <c r="Q683" s="132"/>
    </row>
    <row r="684" spans="1:17" s="10" customFormat="1" ht="13.5" outlineLevel="1" thickBot="1" x14ac:dyDescent="0.25">
      <c r="A684" s="63"/>
      <c r="B684" s="113"/>
      <c r="C684" s="114"/>
      <c r="D684" s="115"/>
      <c r="E684" s="115"/>
      <c r="F684" s="115"/>
      <c r="G684" s="61"/>
      <c r="H684" s="162"/>
      <c r="I684" s="54"/>
      <c r="J684" s="54"/>
      <c r="K684" s="54"/>
      <c r="L684" s="54"/>
      <c r="M684" s="54"/>
      <c r="N684" s="54"/>
      <c r="O684" s="54"/>
      <c r="P684" s="54"/>
      <c r="Q684" s="54"/>
    </row>
    <row r="685" spans="1:17" s="10" customFormat="1" ht="13.5" thickBot="1" x14ac:dyDescent="0.25">
      <c r="A685" s="29"/>
      <c r="B685" s="129" t="s">
        <v>336</v>
      </c>
      <c r="C685" s="94"/>
      <c r="D685" s="95"/>
      <c r="E685" s="95"/>
      <c r="F685" s="95"/>
      <c r="G685" s="500">
        <f>SUM(G673:G684)</f>
        <v>0</v>
      </c>
      <c r="H685" s="162"/>
      <c r="I685" s="54"/>
      <c r="J685" s="54"/>
      <c r="K685" s="54"/>
      <c r="L685" s="54"/>
      <c r="M685" s="54"/>
      <c r="N685" s="54"/>
      <c r="O685" s="54"/>
      <c r="P685" s="54"/>
      <c r="Q685" s="54"/>
    </row>
    <row r="686" spans="1:17" x14ac:dyDescent="0.2">
      <c r="A686" s="17"/>
      <c r="B686" s="112"/>
      <c r="C686" s="103"/>
      <c r="D686" s="104"/>
      <c r="E686" s="104"/>
      <c r="F686" s="104"/>
      <c r="G686" s="23"/>
    </row>
    <row r="687" spans="1:17" x14ac:dyDescent="0.2">
      <c r="A687" s="17"/>
      <c r="B687" s="112"/>
      <c r="C687" s="103"/>
      <c r="D687" s="104"/>
      <c r="E687" s="104"/>
      <c r="F687" s="104"/>
      <c r="G687" s="23"/>
    </row>
    <row r="688" spans="1:17" s="13" customFormat="1" x14ac:dyDescent="0.2">
      <c r="A688" s="20" t="s">
        <v>454</v>
      </c>
      <c r="B688" s="152" t="s">
        <v>25</v>
      </c>
      <c r="C688" s="155"/>
      <c r="D688" s="30"/>
      <c r="E688" s="30"/>
      <c r="F688" s="116"/>
      <c r="G688" s="30"/>
      <c r="H688" s="167"/>
      <c r="I688" s="134"/>
      <c r="J688" s="134"/>
      <c r="K688" s="134"/>
      <c r="L688" s="134"/>
      <c r="M688" s="134"/>
      <c r="N688" s="134"/>
      <c r="O688" s="134"/>
      <c r="P688" s="134"/>
      <c r="Q688" s="134"/>
    </row>
    <row r="689" spans="1:17" outlineLevel="1" x14ac:dyDescent="0.2">
      <c r="A689" s="17"/>
      <c r="B689" s="39"/>
      <c r="C689" s="18"/>
      <c r="D689" s="19"/>
      <c r="E689" s="19"/>
      <c r="F689" s="97"/>
      <c r="G689" s="19"/>
    </row>
    <row r="690" spans="1:17" s="9" customFormat="1" ht="63.75" outlineLevel="1" x14ac:dyDescent="0.2">
      <c r="A690" s="17">
        <v>1</v>
      </c>
      <c r="B690" s="39" t="s">
        <v>431</v>
      </c>
      <c r="C690" s="18"/>
      <c r="D690" s="19"/>
      <c r="E690" s="19"/>
      <c r="F690" s="97"/>
      <c r="G690" s="19"/>
      <c r="H690" s="162"/>
      <c r="I690" s="132"/>
      <c r="J690" s="132"/>
      <c r="K690" s="132"/>
      <c r="L690" s="132"/>
      <c r="M690" s="132"/>
      <c r="N690" s="132"/>
      <c r="O690" s="132"/>
      <c r="P690" s="132"/>
      <c r="Q690" s="132"/>
    </row>
    <row r="691" spans="1:17" s="9" customFormat="1" outlineLevel="1" x14ac:dyDescent="0.2">
      <c r="A691" s="17"/>
      <c r="B691" s="39" t="s">
        <v>327</v>
      </c>
      <c r="C691" s="18"/>
      <c r="D691" s="19"/>
      <c r="E691" s="19"/>
      <c r="F691" s="97"/>
      <c r="G691" s="19"/>
      <c r="H691" s="162"/>
      <c r="I691" s="132"/>
      <c r="J691" s="132"/>
      <c r="K691" s="132"/>
      <c r="L691" s="132"/>
      <c r="M691" s="132"/>
      <c r="N691" s="132"/>
      <c r="O691" s="132"/>
      <c r="P691" s="132"/>
      <c r="Q691" s="132"/>
    </row>
    <row r="692" spans="1:17" s="9" customFormat="1" outlineLevel="1" x14ac:dyDescent="0.2">
      <c r="A692" s="17"/>
      <c r="B692" s="140"/>
      <c r="C692" s="501" t="s">
        <v>22</v>
      </c>
      <c r="D692" s="499"/>
      <c r="E692" s="499">
        <v>30</v>
      </c>
      <c r="F692" s="499"/>
      <c r="G692" s="494">
        <f>(E692*F692)</f>
        <v>0</v>
      </c>
      <c r="H692" s="162"/>
      <c r="I692" s="132"/>
      <c r="J692" s="132"/>
      <c r="K692" s="132"/>
      <c r="L692" s="132"/>
      <c r="M692" s="132"/>
      <c r="N692" s="132"/>
      <c r="O692" s="132"/>
      <c r="P692" s="132"/>
      <c r="Q692" s="132"/>
    </row>
    <row r="693" spans="1:17" s="10" customFormat="1" ht="13.5" outlineLevel="1" thickBot="1" x14ac:dyDescent="0.25">
      <c r="A693" s="63"/>
      <c r="B693" s="102"/>
      <c r="C693" s="114"/>
      <c r="D693" s="115"/>
      <c r="E693" s="115"/>
      <c r="F693" s="115"/>
      <c r="G693" s="23"/>
      <c r="H693" s="162"/>
      <c r="I693" s="54"/>
      <c r="J693" s="54"/>
      <c r="K693" s="54"/>
      <c r="L693" s="54"/>
      <c r="M693" s="54"/>
      <c r="N693" s="54"/>
      <c r="O693" s="54"/>
      <c r="P693" s="54"/>
      <c r="Q693" s="54"/>
    </row>
    <row r="694" spans="1:17" s="67" customFormat="1" ht="13.5" thickBot="1" x14ac:dyDescent="0.25">
      <c r="A694" s="29"/>
      <c r="B694" s="51" t="s">
        <v>455</v>
      </c>
      <c r="C694" s="94"/>
      <c r="D694" s="95"/>
      <c r="E694" s="95"/>
      <c r="F694" s="95"/>
      <c r="G694" s="500">
        <f>SUM(G691:G692)</f>
        <v>0</v>
      </c>
      <c r="H694" s="166"/>
      <c r="I694" s="55"/>
      <c r="J694" s="55"/>
      <c r="K694" s="55"/>
      <c r="L694" s="55"/>
      <c r="M694" s="55"/>
      <c r="N694" s="55"/>
      <c r="O694" s="55"/>
      <c r="P694" s="55"/>
      <c r="Q694" s="55"/>
    </row>
    <row r="695" spans="1:17" x14ac:dyDescent="0.2">
      <c r="A695" s="17"/>
      <c r="B695" s="56"/>
      <c r="C695" s="22"/>
      <c r="D695" s="23"/>
      <c r="E695" s="23"/>
      <c r="F695" s="103"/>
      <c r="G695" s="33"/>
    </row>
    <row r="696" spans="1:17" x14ac:dyDescent="0.2">
      <c r="A696" s="17"/>
      <c r="B696" s="56"/>
      <c r="C696" s="22"/>
      <c r="D696" s="23"/>
      <c r="E696" s="23"/>
      <c r="F696" s="103"/>
      <c r="G696" s="33"/>
    </row>
    <row r="697" spans="1:17" x14ac:dyDescent="0.2">
      <c r="A697" s="17"/>
      <c r="B697" s="50"/>
      <c r="C697" s="18"/>
      <c r="D697" s="19"/>
      <c r="E697" s="19"/>
      <c r="F697" s="96"/>
      <c r="G697" s="19"/>
    </row>
    <row r="698" spans="1:17" s="9" customFormat="1" ht="15" x14ac:dyDescent="0.2">
      <c r="A698" s="63"/>
      <c r="B698" s="78" t="s">
        <v>10</v>
      </c>
      <c r="C698" s="62"/>
      <c r="D698" s="64"/>
      <c r="E698" s="74"/>
      <c r="F698" s="114"/>
      <c r="G698" s="62"/>
      <c r="H698" s="162"/>
      <c r="I698" s="132"/>
      <c r="J698" s="132"/>
      <c r="K698" s="132"/>
      <c r="L698" s="132"/>
      <c r="M698" s="132"/>
      <c r="N698" s="132"/>
      <c r="O698" s="132"/>
      <c r="P698" s="132"/>
      <c r="Q698" s="132"/>
    </row>
    <row r="699" spans="1:17" s="9" customFormat="1" x14ac:dyDescent="0.2">
      <c r="A699" s="17"/>
      <c r="B699" s="50"/>
      <c r="C699" s="18"/>
      <c r="D699" s="19"/>
      <c r="E699" s="19"/>
      <c r="F699" s="96"/>
      <c r="G699" s="18"/>
      <c r="H699" s="162"/>
      <c r="I699" s="132"/>
      <c r="J699" s="132"/>
      <c r="K699" s="132"/>
      <c r="L699" s="132"/>
      <c r="M699" s="132"/>
      <c r="N699" s="132"/>
      <c r="O699" s="132"/>
      <c r="P699" s="132"/>
      <c r="Q699" s="132"/>
    </row>
    <row r="700" spans="1:17" s="10" customFormat="1" ht="13.5" thickBot="1" x14ac:dyDescent="0.25">
      <c r="A700" s="27">
        <v>0</v>
      </c>
      <c r="B700" s="50" t="s">
        <v>251</v>
      </c>
      <c r="C700" s="22"/>
      <c r="D700" s="23"/>
      <c r="E700" s="23"/>
      <c r="F700" s="103"/>
      <c r="G700" s="506">
        <f>$G$185</f>
        <v>0</v>
      </c>
      <c r="H700" s="162"/>
      <c r="I700" s="54"/>
      <c r="J700" s="54"/>
      <c r="K700" s="54"/>
      <c r="L700" s="54"/>
      <c r="M700" s="54"/>
      <c r="N700" s="54"/>
      <c r="O700" s="54"/>
      <c r="P700" s="54"/>
      <c r="Q700" s="54"/>
    </row>
    <row r="701" spans="1:17" s="10" customFormat="1" ht="13.5" thickBot="1" x14ac:dyDescent="0.25">
      <c r="A701" s="21"/>
      <c r="B701" s="75" t="s">
        <v>39</v>
      </c>
      <c r="C701" s="76"/>
      <c r="D701" s="77"/>
      <c r="E701" s="77"/>
      <c r="F701" s="125"/>
      <c r="G701" s="500">
        <f>SUM(G700)</f>
        <v>0</v>
      </c>
      <c r="H701" s="162"/>
      <c r="I701" s="54"/>
      <c r="J701" s="54"/>
      <c r="K701" s="54"/>
      <c r="L701" s="54"/>
      <c r="M701" s="54"/>
      <c r="N701" s="54"/>
      <c r="O701" s="54"/>
      <c r="P701" s="54"/>
      <c r="Q701" s="54"/>
    </row>
    <row r="702" spans="1:17" s="10" customFormat="1" x14ac:dyDescent="0.2">
      <c r="A702" s="27"/>
      <c r="B702" s="50"/>
      <c r="C702" s="22"/>
      <c r="D702" s="23"/>
      <c r="E702" s="23"/>
      <c r="F702" s="103"/>
      <c r="G702" s="68"/>
      <c r="H702" s="162"/>
      <c r="I702" s="54"/>
      <c r="J702" s="54"/>
      <c r="K702" s="54"/>
      <c r="L702" s="54"/>
      <c r="M702" s="54"/>
      <c r="N702" s="54"/>
      <c r="O702" s="54"/>
      <c r="P702" s="54"/>
      <c r="Q702" s="54"/>
    </row>
    <row r="703" spans="1:17" s="10" customFormat="1" x14ac:dyDescent="0.2">
      <c r="A703" s="27" t="s">
        <v>5</v>
      </c>
      <c r="B703" s="50" t="s">
        <v>1</v>
      </c>
      <c r="C703" s="22"/>
      <c r="D703" s="23"/>
      <c r="E703" s="23"/>
      <c r="F703" s="103"/>
      <c r="G703" s="23"/>
      <c r="H703" s="162"/>
      <c r="I703" s="54"/>
      <c r="J703" s="54"/>
      <c r="K703" s="54"/>
      <c r="L703" s="54"/>
      <c r="M703" s="54"/>
      <c r="N703" s="54"/>
      <c r="O703" s="54"/>
      <c r="P703" s="54"/>
      <c r="Q703" s="54"/>
    </row>
    <row r="704" spans="1:17" s="10" customFormat="1" x14ac:dyDescent="0.2">
      <c r="A704" s="27"/>
      <c r="B704" s="50"/>
      <c r="C704" s="22"/>
      <c r="D704" s="23"/>
      <c r="E704" s="23"/>
      <c r="F704" s="103"/>
      <c r="G704" s="23"/>
      <c r="H704" s="162"/>
      <c r="I704" s="54"/>
      <c r="J704" s="54"/>
      <c r="K704" s="54"/>
      <c r="L704" s="54"/>
      <c r="M704" s="54"/>
      <c r="N704" s="54"/>
      <c r="O704" s="54"/>
      <c r="P704" s="54"/>
      <c r="Q704" s="54"/>
    </row>
    <row r="705" spans="1:17" s="10" customFormat="1" x14ac:dyDescent="0.2">
      <c r="A705" s="27" t="s">
        <v>48</v>
      </c>
      <c r="B705" s="50" t="s">
        <v>188</v>
      </c>
      <c r="C705" s="22"/>
      <c r="D705" s="23"/>
      <c r="E705" s="23"/>
      <c r="F705" s="103"/>
      <c r="G705" s="499">
        <f>$G$232</f>
        <v>0</v>
      </c>
      <c r="H705" s="162"/>
      <c r="I705" s="54"/>
      <c r="J705" s="54"/>
      <c r="K705" s="54"/>
      <c r="L705" s="54"/>
      <c r="M705" s="54"/>
      <c r="N705" s="54"/>
      <c r="O705" s="54"/>
      <c r="P705" s="54"/>
      <c r="Q705" s="54"/>
    </row>
    <row r="706" spans="1:17" s="10" customFormat="1" x14ac:dyDescent="0.2">
      <c r="A706" s="27" t="s">
        <v>60</v>
      </c>
      <c r="B706" s="50" t="s">
        <v>178</v>
      </c>
      <c r="C706" s="22"/>
      <c r="D706" s="23"/>
      <c r="E706" s="23"/>
      <c r="F706" s="103"/>
      <c r="G706" s="499">
        <f>$G$263</f>
        <v>0</v>
      </c>
      <c r="H706" s="162"/>
      <c r="I706" s="54"/>
      <c r="J706" s="54"/>
      <c r="K706" s="54"/>
      <c r="L706" s="54"/>
      <c r="M706" s="54"/>
      <c r="N706" s="54"/>
      <c r="O706" s="54"/>
      <c r="P706" s="54"/>
      <c r="Q706" s="54"/>
    </row>
    <row r="707" spans="1:17" s="10" customFormat="1" ht="13.5" thickBot="1" x14ac:dyDescent="0.25">
      <c r="A707" s="27" t="s">
        <v>54</v>
      </c>
      <c r="B707" s="50" t="s">
        <v>0</v>
      </c>
      <c r="C707" s="22"/>
      <c r="D707" s="23"/>
      <c r="E707" s="23"/>
      <c r="F707" s="103"/>
      <c r="G707" s="506">
        <f>$G$447</f>
        <v>0</v>
      </c>
      <c r="H707" s="162"/>
      <c r="I707" s="54"/>
      <c r="J707" s="54"/>
      <c r="K707" s="54"/>
      <c r="L707" s="54"/>
      <c r="M707" s="54"/>
      <c r="N707" s="54"/>
      <c r="O707" s="54"/>
      <c r="P707" s="54"/>
      <c r="Q707" s="54"/>
    </row>
    <row r="708" spans="1:17" s="10" customFormat="1" ht="13.5" thickBot="1" x14ac:dyDescent="0.25">
      <c r="A708" s="21"/>
      <c r="B708" s="75" t="s">
        <v>36</v>
      </c>
      <c r="C708" s="76"/>
      <c r="D708" s="77"/>
      <c r="E708" s="77"/>
      <c r="F708" s="125"/>
      <c r="G708" s="500">
        <f>SUM(G705:G707)</f>
        <v>0</v>
      </c>
      <c r="H708" s="162"/>
      <c r="I708" s="54"/>
      <c r="J708" s="54"/>
      <c r="K708" s="54"/>
      <c r="L708" s="54"/>
      <c r="M708" s="54"/>
      <c r="N708" s="54"/>
      <c r="O708" s="54"/>
      <c r="P708" s="54"/>
      <c r="Q708" s="54"/>
    </row>
    <row r="709" spans="1:17" s="10" customFormat="1" x14ac:dyDescent="0.2">
      <c r="A709" s="27"/>
      <c r="B709" s="50"/>
      <c r="C709" s="22"/>
      <c r="D709" s="23"/>
      <c r="E709" s="23"/>
      <c r="F709" s="103"/>
      <c r="G709" s="23"/>
      <c r="H709" s="162"/>
      <c r="I709" s="54"/>
      <c r="J709" s="54"/>
      <c r="K709" s="54"/>
      <c r="L709" s="54"/>
      <c r="M709" s="54"/>
      <c r="N709" s="54"/>
      <c r="O709" s="54"/>
      <c r="P709" s="54"/>
      <c r="Q709" s="54"/>
    </row>
    <row r="710" spans="1:17" s="10" customFormat="1" x14ac:dyDescent="0.2">
      <c r="A710" s="27" t="s">
        <v>6</v>
      </c>
      <c r="B710" s="50" t="s">
        <v>2</v>
      </c>
      <c r="C710" s="22"/>
      <c r="D710" s="23"/>
      <c r="E710" s="23"/>
      <c r="F710" s="103"/>
      <c r="G710" s="23"/>
      <c r="H710" s="162"/>
      <c r="I710" s="54"/>
      <c r="J710" s="54"/>
      <c r="K710" s="54"/>
      <c r="L710" s="54"/>
      <c r="M710" s="54"/>
      <c r="N710" s="54"/>
      <c r="O710" s="54"/>
      <c r="P710" s="54"/>
      <c r="Q710" s="54"/>
    </row>
    <row r="711" spans="1:17" s="10" customFormat="1" x14ac:dyDescent="0.2">
      <c r="A711" s="27"/>
      <c r="B711" s="50"/>
      <c r="C711" s="22"/>
      <c r="D711" s="23"/>
      <c r="E711" s="23"/>
      <c r="F711" s="103"/>
      <c r="G711" s="23"/>
      <c r="H711" s="162"/>
      <c r="I711" s="54"/>
      <c r="J711" s="54"/>
      <c r="K711" s="54"/>
      <c r="L711" s="54"/>
      <c r="M711" s="54"/>
      <c r="N711" s="54"/>
      <c r="O711" s="54"/>
      <c r="P711" s="54"/>
      <c r="Q711" s="54"/>
    </row>
    <row r="712" spans="1:17" s="10" customFormat="1" x14ac:dyDescent="0.2">
      <c r="A712" s="27" t="s">
        <v>34</v>
      </c>
      <c r="B712" s="50" t="s">
        <v>3</v>
      </c>
      <c r="C712" s="22"/>
      <c r="D712" s="23"/>
      <c r="E712" s="23"/>
      <c r="F712" s="103"/>
      <c r="G712" s="494">
        <f>$G$504</f>
        <v>0</v>
      </c>
      <c r="H712" s="162"/>
      <c r="I712" s="54"/>
      <c r="J712" s="54"/>
      <c r="K712" s="54"/>
      <c r="L712" s="54"/>
      <c r="M712" s="54"/>
      <c r="N712" s="54"/>
      <c r="O712" s="54"/>
      <c r="P712" s="54"/>
      <c r="Q712" s="54"/>
    </row>
    <row r="713" spans="1:17" s="10" customFormat="1" x14ac:dyDescent="0.2">
      <c r="A713" s="27" t="s">
        <v>58</v>
      </c>
      <c r="B713" s="50" t="s">
        <v>51</v>
      </c>
      <c r="C713" s="22"/>
      <c r="D713" s="23"/>
      <c r="E713" s="23"/>
      <c r="F713" s="103"/>
      <c r="G713" s="494">
        <f>$G$533</f>
        <v>0</v>
      </c>
      <c r="H713" s="162"/>
      <c r="I713" s="54"/>
      <c r="J713" s="54"/>
      <c r="K713" s="54"/>
      <c r="L713" s="54"/>
      <c r="M713" s="54"/>
      <c r="N713" s="54"/>
      <c r="O713" s="54"/>
      <c r="P713" s="54"/>
      <c r="Q713" s="54"/>
    </row>
    <row r="714" spans="1:17" s="10" customFormat="1" x14ac:dyDescent="0.2">
      <c r="A714" s="27" t="s">
        <v>59</v>
      </c>
      <c r="B714" s="50" t="s">
        <v>55</v>
      </c>
      <c r="C714" s="22"/>
      <c r="D714" s="23"/>
      <c r="E714" s="23"/>
      <c r="F714" s="103"/>
      <c r="G714" s="494">
        <f>$G$545</f>
        <v>0</v>
      </c>
      <c r="H714" s="162"/>
      <c r="I714" s="54"/>
      <c r="J714" s="54"/>
      <c r="K714" s="54"/>
      <c r="L714" s="54"/>
      <c r="M714" s="54"/>
      <c r="N714" s="54"/>
      <c r="O714" s="54"/>
      <c r="P714" s="54"/>
      <c r="Q714" s="54"/>
    </row>
    <row r="715" spans="1:17" s="10" customFormat="1" x14ac:dyDescent="0.2">
      <c r="A715" s="27" t="s">
        <v>35</v>
      </c>
      <c r="B715" s="50" t="s">
        <v>31</v>
      </c>
      <c r="C715" s="22"/>
      <c r="D715" s="23"/>
      <c r="E715" s="23"/>
      <c r="F715" s="103"/>
      <c r="G715" s="494">
        <f>$G$645</f>
        <v>0</v>
      </c>
      <c r="H715" s="162"/>
      <c r="I715" s="54"/>
      <c r="J715" s="54"/>
      <c r="K715" s="54"/>
      <c r="L715" s="54"/>
      <c r="M715" s="54"/>
      <c r="N715" s="54"/>
      <c r="O715" s="54"/>
      <c r="P715" s="54"/>
      <c r="Q715" s="54"/>
    </row>
    <row r="716" spans="1:17" s="10" customFormat="1" x14ac:dyDescent="0.2">
      <c r="A716" s="27" t="s">
        <v>457</v>
      </c>
      <c r="B716" s="50" t="s">
        <v>63</v>
      </c>
      <c r="C716" s="22"/>
      <c r="D716" s="23"/>
      <c r="E716" s="23"/>
      <c r="F716" s="103"/>
      <c r="G716" s="494">
        <f>$G$654</f>
        <v>0</v>
      </c>
      <c r="H716" s="162"/>
      <c r="I716" s="54"/>
      <c r="J716" s="54"/>
      <c r="K716" s="54"/>
      <c r="L716" s="54"/>
      <c r="M716" s="54"/>
      <c r="N716" s="54"/>
      <c r="O716" s="54"/>
      <c r="P716" s="54"/>
      <c r="Q716" s="54"/>
    </row>
    <row r="717" spans="1:17" s="10" customFormat="1" x14ac:dyDescent="0.2">
      <c r="A717" s="27" t="s">
        <v>314</v>
      </c>
      <c r="B717" s="50" t="s">
        <v>453</v>
      </c>
      <c r="C717" s="22"/>
      <c r="D717" s="23"/>
      <c r="E717" s="23"/>
      <c r="F717" s="103"/>
      <c r="G717" s="494">
        <f>$G$665</f>
        <v>0</v>
      </c>
      <c r="H717" s="162"/>
      <c r="I717" s="54"/>
      <c r="J717" s="54"/>
      <c r="K717" s="54"/>
      <c r="L717" s="54"/>
      <c r="M717" s="54"/>
      <c r="N717" s="54"/>
      <c r="O717" s="54"/>
      <c r="P717" s="54"/>
      <c r="Q717" s="54"/>
    </row>
    <row r="718" spans="1:17" s="10" customFormat="1" x14ac:dyDescent="0.2">
      <c r="A718" s="27" t="s">
        <v>338</v>
      </c>
      <c r="B718" s="50" t="s">
        <v>4</v>
      </c>
      <c r="C718" s="22"/>
      <c r="D718" s="23"/>
      <c r="E718" s="23"/>
      <c r="F718" s="103"/>
      <c r="G718" s="494">
        <f>$G$685</f>
        <v>0</v>
      </c>
      <c r="H718" s="162"/>
      <c r="I718" s="54"/>
      <c r="J718" s="54"/>
      <c r="K718" s="54"/>
      <c r="L718" s="54"/>
      <c r="M718" s="54"/>
      <c r="N718" s="54"/>
      <c r="O718" s="54"/>
      <c r="P718" s="54"/>
      <c r="Q718" s="54"/>
    </row>
    <row r="719" spans="1:17" s="10" customFormat="1" ht="13.5" thickBot="1" x14ac:dyDescent="0.25">
      <c r="A719" s="27" t="s">
        <v>456</v>
      </c>
      <c r="B719" s="50" t="s">
        <v>25</v>
      </c>
      <c r="C719" s="22"/>
      <c r="D719" s="23"/>
      <c r="E719" s="23"/>
      <c r="F719" s="103"/>
      <c r="G719" s="506">
        <f>$G$694</f>
        <v>0</v>
      </c>
      <c r="H719" s="162"/>
      <c r="I719" s="54"/>
      <c r="J719" s="54"/>
      <c r="K719" s="54"/>
      <c r="L719" s="54"/>
      <c r="M719" s="54"/>
      <c r="N719" s="54"/>
      <c r="O719" s="54"/>
      <c r="P719" s="54"/>
      <c r="Q719" s="54"/>
    </row>
    <row r="720" spans="1:17" s="10" customFormat="1" ht="13.5" thickBot="1" x14ac:dyDescent="0.25">
      <c r="A720" s="21"/>
      <c r="B720" s="75" t="s">
        <v>41</v>
      </c>
      <c r="C720" s="76"/>
      <c r="D720" s="77"/>
      <c r="E720" s="77"/>
      <c r="F720" s="125"/>
      <c r="G720" s="500">
        <f>SUM(G712:G719)</f>
        <v>0</v>
      </c>
      <c r="H720" s="162"/>
      <c r="I720" s="54"/>
      <c r="J720" s="54"/>
      <c r="K720" s="54"/>
      <c r="L720" s="54"/>
      <c r="M720" s="54"/>
      <c r="N720" s="54"/>
      <c r="O720" s="54"/>
      <c r="P720" s="54"/>
      <c r="Q720" s="54"/>
    </row>
    <row r="721" spans="1:17" s="10" customFormat="1" ht="13.5" thickBot="1" x14ac:dyDescent="0.25">
      <c r="A721" s="27"/>
      <c r="B721" s="49"/>
      <c r="C721" s="22"/>
      <c r="D721" s="23"/>
      <c r="E721" s="23"/>
      <c r="F721" s="103"/>
      <c r="G721" s="23"/>
      <c r="H721" s="162"/>
      <c r="I721" s="54"/>
      <c r="J721" s="54"/>
      <c r="K721" s="54"/>
      <c r="L721" s="54"/>
      <c r="M721" s="54"/>
      <c r="N721" s="54"/>
      <c r="O721" s="54"/>
      <c r="P721" s="54"/>
      <c r="Q721" s="54"/>
    </row>
    <row r="722" spans="1:17" s="10" customFormat="1" ht="13.5" thickBot="1" x14ac:dyDescent="0.25">
      <c r="A722" s="31"/>
      <c r="B722" s="51" t="s">
        <v>42</v>
      </c>
      <c r="C722" s="25"/>
      <c r="D722" s="26"/>
      <c r="E722" s="26"/>
      <c r="F722" s="126"/>
      <c r="G722" s="500">
        <f>SUM(G701,G708,G720)</f>
        <v>0</v>
      </c>
      <c r="H722" s="162"/>
      <c r="I722" s="54"/>
      <c r="J722" s="54"/>
      <c r="K722" s="54"/>
      <c r="L722" s="54"/>
      <c r="M722" s="54"/>
      <c r="N722" s="54"/>
      <c r="O722" s="54"/>
      <c r="P722" s="54"/>
      <c r="Q722" s="54"/>
    </row>
    <row r="723" spans="1:17" s="10" customFormat="1" x14ac:dyDescent="0.2">
      <c r="A723" s="27"/>
      <c r="B723" s="49"/>
      <c r="C723" s="22"/>
      <c r="D723" s="23"/>
      <c r="E723" s="23"/>
      <c r="F723" s="103"/>
      <c r="G723" s="23"/>
      <c r="H723" s="162"/>
      <c r="I723" s="54"/>
      <c r="J723" s="54"/>
      <c r="K723" s="54"/>
      <c r="L723" s="54"/>
      <c r="M723" s="54"/>
      <c r="N723" s="54"/>
      <c r="O723" s="54"/>
      <c r="P723" s="54"/>
      <c r="Q723" s="54"/>
    </row>
    <row r="724" spans="1:17" x14ac:dyDescent="0.2">
      <c r="A724" s="17"/>
      <c r="B724" s="50"/>
      <c r="C724" s="18"/>
      <c r="D724" s="19"/>
      <c r="E724" s="19"/>
      <c r="F724" s="96"/>
      <c r="G724" s="19"/>
    </row>
  </sheetData>
  <mergeCells count="5">
    <mergeCell ref="A16:B16"/>
    <mergeCell ref="B29:E29"/>
    <mergeCell ref="B30:E30"/>
    <mergeCell ref="B31:E31"/>
    <mergeCell ref="B32:E32"/>
  </mergeCells>
  <printOptions gridLines="1"/>
  <pageMargins left="1.0629921259842521" right="0.55118110236220474" top="0.98425196850393704" bottom="0.9055118110236221" header="0.39370078740157483" footer="0.43307086614173229"/>
  <pageSetup paperSize="9" orientation="portrait" r:id="rId1"/>
  <headerFooter alignWithMargins="0">
    <oddHeader>&amp;C&amp;"Times New Roman CE,Podebljano kurziv"&amp;12          &amp;"-,Podebljano kurziv" &amp;"-,Podebljano""arting"&amp;"-,Uobičajeno"&amp;10 d.o.o. za projektiranje, izvođenje i nadzor, Bjelovar Strossmayerova 4  
tel. 043  241-226,  241-471;  arting@bj.t-com.hr</oddHeader>
    <oddFooter xml:space="preserve">&amp;L  &amp;C&amp;"-,Uobičajeno"&amp;9 Z-3/18      TROŠKOVNIK   GRAĐEVINSKO  OBRTNIČKIH  RADOVA    T.D.: 6/18-A
INVESTITOR :&amp;"-,Podebljano" VATROGASNA ZAJEDNICA GRADA BJELOVARA&amp;"-,Uobičajeno"         &amp;U- energetska obnova -&amp;U          &amp;R&amp;"-,Uobičajeno"&amp;9str. &amp;P/&amp;N </oddFooter>
  </headerFooter>
  <rowBreaks count="1" manualBreakCount="1">
    <brk id="2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7"/>
  <sheetViews>
    <sheetView view="pageBreakPreview" topLeftCell="A628" zoomScaleNormal="100" zoomScaleSheetLayoutView="100" workbookViewId="0">
      <selection activeCell="G640" sqref="G640"/>
    </sheetView>
  </sheetViews>
  <sheetFormatPr defaultRowHeight="12.75" x14ac:dyDescent="0.2"/>
  <cols>
    <col min="1" max="1" width="6.28515625" style="267" customWidth="1"/>
    <col min="2" max="2" width="3" customWidth="1"/>
    <col min="3" max="3" width="43.140625" customWidth="1"/>
    <col min="4" max="4" width="9.85546875" style="269" customWidth="1"/>
    <col min="5" max="5" width="5.5703125" style="269" customWidth="1"/>
    <col min="6" max="6" width="11.7109375" customWidth="1"/>
    <col min="7" max="7" width="17" customWidth="1"/>
    <col min="8" max="8" width="10.5703125" customWidth="1"/>
    <col min="10" max="10" width="8.42578125" customWidth="1"/>
    <col min="11" max="11" width="9.42578125" customWidth="1"/>
    <col min="12" max="12" width="10.5703125" customWidth="1"/>
    <col min="257" max="257" width="6.28515625" customWidth="1"/>
    <col min="258" max="258" width="3" customWidth="1"/>
    <col min="259" max="259" width="43.140625" customWidth="1"/>
    <col min="260" max="260" width="9.85546875" customWidth="1"/>
    <col min="261" max="261" width="5.5703125" customWidth="1"/>
    <col min="262" max="262" width="11.7109375" customWidth="1"/>
    <col min="263" max="263" width="17" customWidth="1"/>
    <col min="264" max="264" width="10.5703125" customWidth="1"/>
    <col min="266" max="266" width="8.42578125" customWidth="1"/>
    <col min="267" max="267" width="9.42578125" customWidth="1"/>
    <col min="268" max="268" width="10.5703125" customWidth="1"/>
    <col min="513" max="513" width="6.28515625" customWidth="1"/>
    <col min="514" max="514" width="3" customWidth="1"/>
    <col min="515" max="515" width="43.140625" customWidth="1"/>
    <col min="516" max="516" width="9.85546875" customWidth="1"/>
    <col min="517" max="517" width="5.5703125" customWidth="1"/>
    <col min="518" max="518" width="11.7109375" customWidth="1"/>
    <col min="519" max="519" width="17" customWidth="1"/>
    <col min="520" max="520" width="10.5703125" customWidth="1"/>
    <col min="522" max="522" width="8.42578125" customWidth="1"/>
    <col min="523" max="523" width="9.42578125" customWidth="1"/>
    <col min="524" max="524" width="10.5703125" customWidth="1"/>
    <col min="769" max="769" width="6.28515625" customWidth="1"/>
    <col min="770" max="770" width="3" customWidth="1"/>
    <col min="771" max="771" width="43.140625" customWidth="1"/>
    <col min="772" max="772" width="9.85546875" customWidth="1"/>
    <col min="773" max="773" width="5.5703125" customWidth="1"/>
    <col min="774" max="774" width="11.7109375" customWidth="1"/>
    <col min="775" max="775" width="17" customWidth="1"/>
    <col min="776" max="776" width="10.5703125" customWidth="1"/>
    <col min="778" max="778" width="8.42578125" customWidth="1"/>
    <col min="779" max="779" width="9.42578125" customWidth="1"/>
    <col min="780" max="780" width="10.5703125" customWidth="1"/>
    <col min="1025" max="1025" width="6.28515625" customWidth="1"/>
    <col min="1026" max="1026" width="3" customWidth="1"/>
    <col min="1027" max="1027" width="43.140625" customWidth="1"/>
    <col min="1028" max="1028" width="9.85546875" customWidth="1"/>
    <col min="1029" max="1029" width="5.5703125" customWidth="1"/>
    <col min="1030" max="1030" width="11.7109375" customWidth="1"/>
    <col min="1031" max="1031" width="17" customWidth="1"/>
    <col min="1032" max="1032" width="10.5703125" customWidth="1"/>
    <col min="1034" max="1034" width="8.42578125" customWidth="1"/>
    <col min="1035" max="1035" width="9.42578125" customWidth="1"/>
    <col min="1036" max="1036" width="10.5703125" customWidth="1"/>
    <col min="1281" max="1281" width="6.28515625" customWidth="1"/>
    <col min="1282" max="1282" width="3" customWidth="1"/>
    <col min="1283" max="1283" width="43.140625" customWidth="1"/>
    <col min="1284" max="1284" width="9.85546875" customWidth="1"/>
    <col min="1285" max="1285" width="5.5703125" customWidth="1"/>
    <col min="1286" max="1286" width="11.7109375" customWidth="1"/>
    <col min="1287" max="1287" width="17" customWidth="1"/>
    <col min="1288" max="1288" width="10.5703125" customWidth="1"/>
    <col min="1290" max="1290" width="8.42578125" customWidth="1"/>
    <col min="1291" max="1291" width="9.42578125" customWidth="1"/>
    <col min="1292" max="1292" width="10.5703125" customWidth="1"/>
    <col min="1537" max="1537" width="6.28515625" customWidth="1"/>
    <col min="1538" max="1538" width="3" customWidth="1"/>
    <col min="1539" max="1539" width="43.140625" customWidth="1"/>
    <col min="1540" max="1540" width="9.85546875" customWidth="1"/>
    <col min="1541" max="1541" width="5.5703125" customWidth="1"/>
    <col min="1542" max="1542" width="11.7109375" customWidth="1"/>
    <col min="1543" max="1543" width="17" customWidth="1"/>
    <col min="1544" max="1544" width="10.5703125" customWidth="1"/>
    <col min="1546" max="1546" width="8.42578125" customWidth="1"/>
    <col min="1547" max="1547" width="9.42578125" customWidth="1"/>
    <col min="1548" max="1548" width="10.5703125" customWidth="1"/>
    <col min="1793" max="1793" width="6.28515625" customWidth="1"/>
    <col min="1794" max="1794" width="3" customWidth="1"/>
    <col min="1795" max="1795" width="43.140625" customWidth="1"/>
    <col min="1796" max="1796" width="9.85546875" customWidth="1"/>
    <col min="1797" max="1797" width="5.5703125" customWidth="1"/>
    <col min="1798" max="1798" width="11.7109375" customWidth="1"/>
    <col min="1799" max="1799" width="17" customWidth="1"/>
    <col min="1800" max="1800" width="10.5703125" customWidth="1"/>
    <col min="1802" max="1802" width="8.42578125" customWidth="1"/>
    <col min="1803" max="1803" width="9.42578125" customWidth="1"/>
    <col min="1804" max="1804" width="10.5703125" customWidth="1"/>
    <col min="2049" max="2049" width="6.28515625" customWidth="1"/>
    <col min="2050" max="2050" width="3" customWidth="1"/>
    <col min="2051" max="2051" width="43.140625" customWidth="1"/>
    <col min="2052" max="2052" width="9.85546875" customWidth="1"/>
    <col min="2053" max="2053" width="5.5703125" customWidth="1"/>
    <col min="2054" max="2054" width="11.7109375" customWidth="1"/>
    <col min="2055" max="2055" width="17" customWidth="1"/>
    <col min="2056" max="2056" width="10.5703125" customWidth="1"/>
    <col min="2058" max="2058" width="8.42578125" customWidth="1"/>
    <col min="2059" max="2059" width="9.42578125" customWidth="1"/>
    <col min="2060" max="2060" width="10.5703125" customWidth="1"/>
    <col min="2305" max="2305" width="6.28515625" customWidth="1"/>
    <col min="2306" max="2306" width="3" customWidth="1"/>
    <col min="2307" max="2307" width="43.140625" customWidth="1"/>
    <col min="2308" max="2308" width="9.85546875" customWidth="1"/>
    <col min="2309" max="2309" width="5.5703125" customWidth="1"/>
    <col min="2310" max="2310" width="11.7109375" customWidth="1"/>
    <col min="2311" max="2311" width="17" customWidth="1"/>
    <col min="2312" max="2312" width="10.5703125" customWidth="1"/>
    <col min="2314" max="2314" width="8.42578125" customWidth="1"/>
    <col min="2315" max="2315" width="9.42578125" customWidth="1"/>
    <col min="2316" max="2316" width="10.5703125" customWidth="1"/>
    <col min="2561" max="2561" width="6.28515625" customWidth="1"/>
    <col min="2562" max="2562" width="3" customWidth="1"/>
    <col min="2563" max="2563" width="43.140625" customWidth="1"/>
    <col min="2564" max="2564" width="9.85546875" customWidth="1"/>
    <col min="2565" max="2565" width="5.5703125" customWidth="1"/>
    <col min="2566" max="2566" width="11.7109375" customWidth="1"/>
    <col min="2567" max="2567" width="17" customWidth="1"/>
    <col min="2568" max="2568" width="10.5703125" customWidth="1"/>
    <col min="2570" max="2570" width="8.42578125" customWidth="1"/>
    <col min="2571" max="2571" width="9.42578125" customWidth="1"/>
    <col min="2572" max="2572" width="10.5703125" customWidth="1"/>
    <col min="2817" max="2817" width="6.28515625" customWidth="1"/>
    <col min="2818" max="2818" width="3" customWidth="1"/>
    <col min="2819" max="2819" width="43.140625" customWidth="1"/>
    <col min="2820" max="2820" width="9.85546875" customWidth="1"/>
    <col min="2821" max="2821" width="5.5703125" customWidth="1"/>
    <col min="2822" max="2822" width="11.7109375" customWidth="1"/>
    <col min="2823" max="2823" width="17" customWidth="1"/>
    <col min="2824" max="2824" width="10.5703125" customWidth="1"/>
    <col min="2826" max="2826" width="8.42578125" customWidth="1"/>
    <col min="2827" max="2827" width="9.42578125" customWidth="1"/>
    <col min="2828" max="2828" width="10.5703125" customWidth="1"/>
    <col min="3073" max="3073" width="6.28515625" customWidth="1"/>
    <col min="3074" max="3074" width="3" customWidth="1"/>
    <col min="3075" max="3075" width="43.140625" customWidth="1"/>
    <col min="3076" max="3076" width="9.85546875" customWidth="1"/>
    <col min="3077" max="3077" width="5.5703125" customWidth="1"/>
    <col min="3078" max="3078" width="11.7109375" customWidth="1"/>
    <col min="3079" max="3079" width="17" customWidth="1"/>
    <col min="3080" max="3080" width="10.5703125" customWidth="1"/>
    <col min="3082" max="3082" width="8.42578125" customWidth="1"/>
    <col min="3083" max="3083" width="9.42578125" customWidth="1"/>
    <col min="3084" max="3084" width="10.5703125" customWidth="1"/>
    <col min="3329" max="3329" width="6.28515625" customWidth="1"/>
    <col min="3330" max="3330" width="3" customWidth="1"/>
    <col min="3331" max="3331" width="43.140625" customWidth="1"/>
    <col min="3332" max="3332" width="9.85546875" customWidth="1"/>
    <col min="3333" max="3333" width="5.5703125" customWidth="1"/>
    <col min="3334" max="3334" width="11.7109375" customWidth="1"/>
    <col min="3335" max="3335" width="17" customWidth="1"/>
    <col min="3336" max="3336" width="10.5703125" customWidth="1"/>
    <col min="3338" max="3338" width="8.42578125" customWidth="1"/>
    <col min="3339" max="3339" width="9.42578125" customWidth="1"/>
    <col min="3340" max="3340" width="10.5703125" customWidth="1"/>
    <col min="3585" max="3585" width="6.28515625" customWidth="1"/>
    <col min="3586" max="3586" width="3" customWidth="1"/>
    <col min="3587" max="3587" width="43.140625" customWidth="1"/>
    <col min="3588" max="3588" width="9.85546875" customWidth="1"/>
    <col min="3589" max="3589" width="5.5703125" customWidth="1"/>
    <col min="3590" max="3590" width="11.7109375" customWidth="1"/>
    <col min="3591" max="3591" width="17" customWidth="1"/>
    <col min="3592" max="3592" width="10.5703125" customWidth="1"/>
    <col min="3594" max="3594" width="8.42578125" customWidth="1"/>
    <col min="3595" max="3595" width="9.42578125" customWidth="1"/>
    <col min="3596" max="3596" width="10.5703125" customWidth="1"/>
    <col min="3841" max="3841" width="6.28515625" customWidth="1"/>
    <col min="3842" max="3842" width="3" customWidth="1"/>
    <col min="3843" max="3843" width="43.140625" customWidth="1"/>
    <col min="3844" max="3844" width="9.85546875" customWidth="1"/>
    <col min="3845" max="3845" width="5.5703125" customWidth="1"/>
    <col min="3846" max="3846" width="11.7109375" customWidth="1"/>
    <col min="3847" max="3847" width="17" customWidth="1"/>
    <col min="3848" max="3848" width="10.5703125" customWidth="1"/>
    <col min="3850" max="3850" width="8.42578125" customWidth="1"/>
    <col min="3851" max="3851" width="9.42578125" customWidth="1"/>
    <col min="3852" max="3852" width="10.5703125" customWidth="1"/>
    <col min="4097" max="4097" width="6.28515625" customWidth="1"/>
    <col min="4098" max="4098" width="3" customWidth="1"/>
    <col min="4099" max="4099" width="43.140625" customWidth="1"/>
    <col min="4100" max="4100" width="9.85546875" customWidth="1"/>
    <col min="4101" max="4101" width="5.5703125" customWidth="1"/>
    <col min="4102" max="4102" width="11.7109375" customWidth="1"/>
    <col min="4103" max="4103" width="17" customWidth="1"/>
    <col min="4104" max="4104" width="10.5703125" customWidth="1"/>
    <col min="4106" max="4106" width="8.42578125" customWidth="1"/>
    <col min="4107" max="4107" width="9.42578125" customWidth="1"/>
    <col min="4108" max="4108" width="10.5703125" customWidth="1"/>
    <col min="4353" max="4353" width="6.28515625" customWidth="1"/>
    <col min="4354" max="4354" width="3" customWidth="1"/>
    <col min="4355" max="4355" width="43.140625" customWidth="1"/>
    <col min="4356" max="4356" width="9.85546875" customWidth="1"/>
    <col min="4357" max="4357" width="5.5703125" customWidth="1"/>
    <col min="4358" max="4358" width="11.7109375" customWidth="1"/>
    <col min="4359" max="4359" width="17" customWidth="1"/>
    <col min="4360" max="4360" width="10.5703125" customWidth="1"/>
    <col min="4362" max="4362" width="8.42578125" customWidth="1"/>
    <col min="4363" max="4363" width="9.42578125" customWidth="1"/>
    <col min="4364" max="4364" width="10.5703125" customWidth="1"/>
    <col min="4609" max="4609" width="6.28515625" customWidth="1"/>
    <col min="4610" max="4610" width="3" customWidth="1"/>
    <col min="4611" max="4611" width="43.140625" customWidth="1"/>
    <col min="4612" max="4612" width="9.85546875" customWidth="1"/>
    <col min="4613" max="4613" width="5.5703125" customWidth="1"/>
    <col min="4614" max="4614" width="11.7109375" customWidth="1"/>
    <col min="4615" max="4615" width="17" customWidth="1"/>
    <col min="4616" max="4616" width="10.5703125" customWidth="1"/>
    <col min="4618" max="4618" width="8.42578125" customWidth="1"/>
    <col min="4619" max="4619" width="9.42578125" customWidth="1"/>
    <col min="4620" max="4620" width="10.5703125" customWidth="1"/>
    <col min="4865" max="4865" width="6.28515625" customWidth="1"/>
    <col min="4866" max="4866" width="3" customWidth="1"/>
    <col min="4867" max="4867" width="43.140625" customWidth="1"/>
    <col min="4868" max="4868" width="9.85546875" customWidth="1"/>
    <col min="4869" max="4869" width="5.5703125" customWidth="1"/>
    <col min="4870" max="4870" width="11.7109375" customWidth="1"/>
    <col min="4871" max="4871" width="17" customWidth="1"/>
    <col min="4872" max="4872" width="10.5703125" customWidth="1"/>
    <col min="4874" max="4874" width="8.42578125" customWidth="1"/>
    <col min="4875" max="4875" width="9.42578125" customWidth="1"/>
    <col min="4876" max="4876" width="10.5703125" customWidth="1"/>
    <col min="5121" max="5121" width="6.28515625" customWidth="1"/>
    <col min="5122" max="5122" width="3" customWidth="1"/>
    <col min="5123" max="5123" width="43.140625" customWidth="1"/>
    <col min="5124" max="5124" width="9.85546875" customWidth="1"/>
    <col min="5125" max="5125" width="5.5703125" customWidth="1"/>
    <col min="5126" max="5126" width="11.7109375" customWidth="1"/>
    <col min="5127" max="5127" width="17" customWidth="1"/>
    <col min="5128" max="5128" width="10.5703125" customWidth="1"/>
    <col min="5130" max="5130" width="8.42578125" customWidth="1"/>
    <col min="5131" max="5131" width="9.42578125" customWidth="1"/>
    <col min="5132" max="5132" width="10.5703125" customWidth="1"/>
    <col min="5377" max="5377" width="6.28515625" customWidth="1"/>
    <col min="5378" max="5378" width="3" customWidth="1"/>
    <col min="5379" max="5379" width="43.140625" customWidth="1"/>
    <col min="5380" max="5380" width="9.85546875" customWidth="1"/>
    <col min="5381" max="5381" width="5.5703125" customWidth="1"/>
    <col min="5382" max="5382" width="11.7109375" customWidth="1"/>
    <col min="5383" max="5383" width="17" customWidth="1"/>
    <col min="5384" max="5384" width="10.5703125" customWidth="1"/>
    <col min="5386" max="5386" width="8.42578125" customWidth="1"/>
    <col min="5387" max="5387" width="9.42578125" customWidth="1"/>
    <col min="5388" max="5388" width="10.5703125" customWidth="1"/>
    <col min="5633" max="5633" width="6.28515625" customWidth="1"/>
    <col min="5634" max="5634" width="3" customWidth="1"/>
    <col min="5635" max="5635" width="43.140625" customWidth="1"/>
    <col min="5636" max="5636" width="9.85546875" customWidth="1"/>
    <col min="5637" max="5637" width="5.5703125" customWidth="1"/>
    <col min="5638" max="5638" width="11.7109375" customWidth="1"/>
    <col min="5639" max="5639" width="17" customWidth="1"/>
    <col min="5640" max="5640" width="10.5703125" customWidth="1"/>
    <col min="5642" max="5642" width="8.42578125" customWidth="1"/>
    <col min="5643" max="5643" width="9.42578125" customWidth="1"/>
    <col min="5644" max="5644" width="10.5703125" customWidth="1"/>
    <col min="5889" max="5889" width="6.28515625" customWidth="1"/>
    <col min="5890" max="5890" width="3" customWidth="1"/>
    <col min="5891" max="5891" width="43.140625" customWidth="1"/>
    <col min="5892" max="5892" width="9.85546875" customWidth="1"/>
    <col min="5893" max="5893" width="5.5703125" customWidth="1"/>
    <col min="5894" max="5894" width="11.7109375" customWidth="1"/>
    <col min="5895" max="5895" width="17" customWidth="1"/>
    <col min="5896" max="5896" width="10.5703125" customWidth="1"/>
    <col min="5898" max="5898" width="8.42578125" customWidth="1"/>
    <col min="5899" max="5899" width="9.42578125" customWidth="1"/>
    <col min="5900" max="5900" width="10.5703125" customWidth="1"/>
    <col min="6145" max="6145" width="6.28515625" customWidth="1"/>
    <col min="6146" max="6146" width="3" customWidth="1"/>
    <col min="6147" max="6147" width="43.140625" customWidth="1"/>
    <col min="6148" max="6148" width="9.85546875" customWidth="1"/>
    <col min="6149" max="6149" width="5.5703125" customWidth="1"/>
    <col min="6150" max="6150" width="11.7109375" customWidth="1"/>
    <col min="6151" max="6151" width="17" customWidth="1"/>
    <col min="6152" max="6152" width="10.5703125" customWidth="1"/>
    <col min="6154" max="6154" width="8.42578125" customWidth="1"/>
    <col min="6155" max="6155" width="9.42578125" customWidth="1"/>
    <col min="6156" max="6156" width="10.5703125" customWidth="1"/>
    <col min="6401" max="6401" width="6.28515625" customWidth="1"/>
    <col min="6402" max="6402" width="3" customWidth="1"/>
    <col min="6403" max="6403" width="43.140625" customWidth="1"/>
    <col min="6404" max="6404" width="9.85546875" customWidth="1"/>
    <col min="6405" max="6405" width="5.5703125" customWidth="1"/>
    <col min="6406" max="6406" width="11.7109375" customWidth="1"/>
    <col min="6407" max="6407" width="17" customWidth="1"/>
    <col min="6408" max="6408" width="10.5703125" customWidth="1"/>
    <col min="6410" max="6410" width="8.42578125" customWidth="1"/>
    <col min="6411" max="6411" width="9.42578125" customWidth="1"/>
    <col min="6412" max="6412" width="10.5703125" customWidth="1"/>
    <col min="6657" max="6657" width="6.28515625" customWidth="1"/>
    <col min="6658" max="6658" width="3" customWidth="1"/>
    <col min="6659" max="6659" width="43.140625" customWidth="1"/>
    <col min="6660" max="6660" width="9.85546875" customWidth="1"/>
    <col min="6661" max="6661" width="5.5703125" customWidth="1"/>
    <col min="6662" max="6662" width="11.7109375" customWidth="1"/>
    <col min="6663" max="6663" width="17" customWidth="1"/>
    <col min="6664" max="6664" width="10.5703125" customWidth="1"/>
    <col min="6666" max="6666" width="8.42578125" customWidth="1"/>
    <col min="6667" max="6667" width="9.42578125" customWidth="1"/>
    <col min="6668" max="6668" width="10.5703125" customWidth="1"/>
    <col min="6913" max="6913" width="6.28515625" customWidth="1"/>
    <col min="6914" max="6914" width="3" customWidth="1"/>
    <col min="6915" max="6915" width="43.140625" customWidth="1"/>
    <col min="6916" max="6916" width="9.85546875" customWidth="1"/>
    <col min="6917" max="6917" width="5.5703125" customWidth="1"/>
    <col min="6918" max="6918" width="11.7109375" customWidth="1"/>
    <col min="6919" max="6919" width="17" customWidth="1"/>
    <col min="6920" max="6920" width="10.5703125" customWidth="1"/>
    <col min="6922" max="6922" width="8.42578125" customWidth="1"/>
    <col min="6923" max="6923" width="9.42578125" customWidth="1"/>
    <col min="6924" max="6924" width="10.5703125" customWidth="1"/>
    <col min="7169" max="7169" width="6.28515625" customWidth="1"/>
    <col min="7170" max="7170" width="3" customWidth="1"/>
    <col min="7171" max="7171" width="43.140625" customWidth="1"/>
    <col min="7172" max="7172" width="9.85546875" customWidth="1"/>
    <col min="7173" max="7173" width="5.5703125" customWidth="1"/>
    <col min="7174" max="7174" width="11.7109375" customWidth="1"/>
    <col min="7175" max="7175" width="17" customWidth="1"/>
    <col min="7176" max="7176" width="10.5703125" customWidth="1"/>
    <col min="7178" max="7178" width="8.42578125" customWidth="1"/>
    <col min="7179" max="7179" width="9.42578125" customWidth="1"/>
    <col min="7180" max="7180" width="10.5703125" customWidth="1"/>
    <col min="7425" max="7425" width="6.28515625" customWidth="1"/>
    <col min="7426" max="7426" width="3" customWidth="1"/>
    <col min="7427" max="7427" width="43.140625" customWidth="1"/>
    <col min="7428" max="7428" width="9.85546875" customWidth="1"/>
    <col min="7429" max="7429" width="5.5703125" customWidth="1"/>
    <col min="7430" max="7430" width="11.7109375" customWidth="1"/>
    <col min="7431" max="7431" width="17" customWidth="1"/>
    <col min="7432" max="7432" width="10.5703125" customWidth="1"/>
    <col min="7434" max="7434" width="8.42578125" customWidth="1"/>
    <col min="7435" max="7435" width="9.42578125" customWidth="1"/>
    <col min="7436" max="7436" width="10.5703125" customWidth="1"/>
    <col min="7681" max="7681" width="6.28515625" customWidth="1"/>
    <col min="7682" max="7682" width="3" customWidth="1"/>
    <col min="7683" max="7683" width="43.140625" customWidth="1"/>
    <col min="7684" max="7684" width="9.85546875" customWidth="1"/>
    <col min="7685" max="7685" width="5.5703125" customWidth="1"/>
    <col min="7686" max="7686" width="11.7109375" customWidth="1"/>
    <col min="7687" max="7687" width="17" customWidth="1"/>
    <col min="7688" max="7688" width="10.5703125" customWidth="1"/>
    <col min="7690" max="7690" width="8.42578125" customWidth="1"/>
    <col min="7691" max="7691" width="9.42578125" customWidth="1"/>
    <col min="7692" max="7692" width="10.5703125" customWidth="1"/>
    <col min="7937" max="7937" width="6.28515625" customWidth="1"/>
    <col min="7938" max="7938" width="3" customWidth="1"/>
    <col min="7939" max="7939" width="43.140625" customWidth="1"/>
    <col min="7940" max="7940" width="9.85546875" customWidth="1"/>
    <col min="7941" max="7941" width="5.5703125" customWidth="1"/>
    <col min="7942" max="7942" width="11.7109375" customWidth="1"/>
    <col min="7943" max="7943" width="17" customWidth="1"/>
    <col min="7944" max="7944" width="10.5703125" customWidth="1"/>
    <col min="7946" max="7946" width="8.42578125" customWidth="1"/>
    <col min="7947" max="7947" width="9.42578125" customWidth="1"/>
    <col min="7948" max="7948" width="10.5703125" customWidth="1"/>
    <col min="8193" max="8193" width="6.28515625" customWidth="1"/>
    <col min="8194" max="8194" width="3" customWidth="1"/>
    <col min="8195" max="8195" width="43.140625" customWidth="1"/>
    <col min="8196" max="8196" width="9.85546875" customWidth="1"/>
    <col min="8197" max="8197" width="5.5703125" customWidth="1"/>
    <col min="8198" max="8198" width="11.7109375" customWidth="1"/>
    <col min="8199" max="8199" width="17" customWidth="1"/>
    <col min="8200" max="8200" width="10.5703125" customWidth="1"/>
    <col min="8202" max="8202" width="8.42578125" customWidth="1"/>
    <col min="8203" max="8203" width="9.42578125" customWidth="1"/>
    <col min="8204" max="8204" width="10.5703125" customWidth="1"/>
    <col min="8449" max="8449" width="6.28515625" customWidth="1"/>
    <col min="8450" max="8450" width="3" customWidth="1"/>
    <col min="8451" max="8451" width="43.140625" customWidth="1"/>
    <col min="8452" max="8452" width="9.85546875" customWidth="1"/>
    <col min="8453" max="8453" width="5.5703125" customWidth="1"/>
    <col min="8454" max="8454" width="11.7109375" customWidth="1"/>
    <col min="8455" max="8455" width="17" customWidth="1"/>
    <col min="8456" max="8456" width="10.5703125" customWidth="1"/>
    <col min="8458" max="8458" width="8.42578125" customWidth="1"/>
    <col min="8459" max="8459" width="9.42578125" customWidth="1"/>
    <col min="8460" max="8460" width="10.5703125" customWidth="1"/>
    <col min="8705" max="8705" width="6.28515625" customWidth="1"/>
    <col min="8706" max="8706" width="3" customWidth="1"/>
    <col min="8707" max="8707" width="43.140625" customWidth="1"/>
    <col min="8708" max="8708" width="9.85546875" customWidth="1"/>
    <col min="8709" max="8709" width="5.5703125" customWidth="1"/>
    <col min="8710" max="8710" width="11.7109375" customWidth="1"/>
    <col min="8711" max="8711" width="17" customWidth="1"/>
    <col min="8712" max="8712" width="10.5703125" customWidth="1"/>
    <col min="8714" max="8714" width="8.42578125" customWidth="1"/>
    <col min="8715" max="8715" width="9.42578125" customWidth="1"/>
    <col min="8716" max="8716" width="10.5703125" customWidth="1"/>
    <col min="8961" max="8961" width="6.28515625" customWidth="1"/>
    <col min="8962" max="8962" width="3" customWidth="1"/>
    <col min="8963" max="8963" width="43.140625" customWidth="1"/>
    <col min="8964" max="8964" width="9.85546875" customWidth="1"/>
    <col min="8965" max="8965" width="5.5703125" customWidth="1"/>
    <col min="8966" max="8966" width="11.7109375" customWidth="1"/>
    <col min="8967" max="8967" width="17" customWidth="1"/>
    <col min="8968" max="8968" width="10.5703125" customWidth="1"/>
    <col min="8970" max="8970" width="8.42578125" customWidth="1"/>
    <col min="8971" max="8971" width="9.42578125" customWidth="1"/>
    <col min="8972" max="8972" width="10.5703125" customWidth="1"/>
    <col min="9217" max="9217" width="6.28515625" customWidth="1"/>
    <col min="9218" max="9218" width="3" customWidth="1"/>
    <col min="9219" max="9219" width="43.140625" customWidth="1"/>
    <col min="9220" max="9220" width="9.85546875" customWidth="1"/>
    <col min="9221" max="9221" width="5.5703125" customWidth="1"/>
    <col min="9222" max="9222" width="11.7109375" customWidth="1"/>
    <col min="9223" max="9223" width="17" customWidth="1"/>
    <col min="9224" max="9224" width="10.5703125" customWidth="1"/>
    <col min="9226" max="9226" width="8.42578125" customWidth="1"/>
    <col min="9227" max="9227" width="9.42578125" customWidth="1"/>
    <col min="9228" max="9228" width="10.5703125" customWidth="1"/>
    <col min="9473" max="9473" width="6.28515625" customWidth="1"/>
    <col min="9474" max="9474" width="3" customWidth="1"/>
    <col min="9475" max="9475" width="43.140625" customWidth="1"/>
    <col min="9476" max="9476" width="9.85546875" customWidth="1"/>
    <col min="9477" max="9477" width="5.5703125" customWidth="1"/>
    <col min="9478" max="9478" width="11.7109375" customWidth="1"/>
    <col min="9479" max="9479" width="17" customWidth="1"/>
    <col min="9480" max="9480" width="10.5703125" customWidth="1"/>
    <col min="9482" max="9482" width="8.42578125" customWidth="1"/>
    <col min="9483" max="9483" width="9.42578125" customWidth="1"/>
    <col min="9484" max="9484" width="10.5703125" customWidth="1"/>
    <col min="9729" max="9729" width="6.28515625" customWidth="1"/>
    <col min="9730" max="9730" width="3" customWidth="1"/>
    <col min="9731" max="9731" width="43.140625" customWidth="1"/>
    <col min="9732" max="9732" width="9.85546875" customWidth="1"/>
    <col min="9733" max="9733" width="5.5703125" customWidth="1"/>
    <col min="9734" max="9734" width="11.7109375" customWidth="1"/>
    <col min="9735" max="9735" width="17" customWidth="1"/>
    <col min="9736" max="9736" width="10.5703125" customWidth="1"/>
    <col min="9738" max="9738" width="8.42578125" customWidth="1"/>
    <col min="9739" max="9739" width="9.42578125" customWidth="1"/>
    <col min="9740" max="9740" width="10.5703125" customWidth="1"/>
    <col min="9985" max="9985" width="6.28515625" customWidth="1"/>
    <col min="9986" max="9986" width="3" customWidth="1"/>
    <col min="9987" max="9987" width="43.140625" customWidth="1"/>
    <col min="9988" max="9988" width="9.85546875" customWidth="1"/>
    <col min="9989" max="9989" width="5.5703125" customWidth="1"/>
    <col min="9990" max="9990" width="11.7109375" customWidth="1"/>
    <col min="9991" max="9991" width="17" customWidth="1"/>
    <col min="9992" max="9992" width="10.5703125" customWidth="1"/>
    <col min="9994" max="9994" width="8.42578125" customWidth="1"/>
    <col min="9995" max="9995" width="9.42578125" customWidth="1"/>
    <col min="9996" max="9996" width="10.5703125" customWidth="1"/>
    <col min="10241" max="10241" width="6.28515625" customWidth="1"/>
    <col min="10242" max="10242" width="3" customWidth="1"/>
    <col min="10243" max="10243" width="43.140625" customWidth="1"/>
    <col min="10244" max="10244" width="9.85546875" customWidth="1"/>
    <col min="10245" max="10245" width="5.5703125" customWidth="1"/>
    <col min="10246" max="10246" width="11.7109375" customWidth="1"/>
    <col min="10247" max="10247" width="17" customWidth="1"/>
    <col min="10248" max="10248" width="10.5703125" customWidth="1"/>
    <col min="10250" max="10250" width="8.42578125" customWidth="1"/>
    <col min="10251" max="10251" width="9.42578125" customWidth="1"/>
    <col min="10252" max="10252" width="10.5703125" customWidth="1"/>
    <col min="10497" max="10497" width="6.28515625" customWidth="1"/>
    <col min="10498" max="10498" width="3" customWidth="1"/>
    <col min="10499" max="10499" width="43.140625" customWidth="1"/>
    <col min="10500" max="10500" width="9.85546875" customWidth="1"/>
    <col min="10501" max="10501" width="5.5703125" customWidth="1"/>
    <col min="10502" max="10502" width="11.7109375" customWidth="1"/>
    <col min="10503" max="10503" width="17" customWidth="1"/>
    <col min="10504" max="10504" width="10.5703125" customWidth="1"/>
    <col min="10506" max="10506" width="8.42578125" customWidth="1"/>
    <col min="10507" max="10507" width="9.42578125" customWidth="1"/>
    <col min="10508" max="10508" width="10.5703125" customWidth="1"/>
    <col min="10753" max="10753" width="6.28515625" customWidth="1"/>
    <col min="10754" max="10754" width="3" customWidth="1"/>
    <col min="10755" max="10755" width="43.140625" customWidth="1"/>
    <col min="10756" max="10756" width="9.85546875" customWidth="1"/>
    <col min="10757" max="10757" width="5.5703125" customWidth="1"/>
    <col min="10758" max="10758" width="11.7109375" customWidth="1"/>
    <col min="10759" max="10759" width="17" customWidth="1"/>
    <col min="10760" max="10760" width="10.5703125" customWidth="1"/>
    <col min="10762" max="10762" width="8.42578125" customWidth="1"/>
    <col min="10763" max="10763" width="9.42578125" customWidth="1"/>
    <col min="10764" max="10764" width="10.5703125" customWidth="1"/>
    <col min="11009" max="11009" width="6.28515625" customWidth="1"/>
    <col min="11010" max="11010" width="3" customWidth="1"/>
    <col min="11011" max="11011" width="43.140625" customWidth="1"/>
    <col min="11012" max="11012" width="9.85546875" customWidth="1"/>
    <col min="11013" max="11013" width="5.5703125" customWidth="1"/>
    <col min="11014" max="11014" width="11.7109375" customWidth="1"/>
    <col min="11015" max="11015" width="17" customWidth="1"/>
    <col min="11016" max="11016" width="10.5703125" customWidth="1"/>
    <col min="11018" max="11018" width="8.42578125" customWidth="1"/>
    <col min="11019" max="11019" width="9.42578125" customWidth="1"/>
    <col min="11020" max="11020" width="10.5703125" customWidth="1"/>
    <col min="11265" max="11265" width="6.28515625" customWidth="1"/>
    <col min="11266" max="11266" width="3" customWidth="1"/>
    <col min="11267" max="11267" width="43.140625" customWidth="1"/>
    <col min="11268" max="11268" width="9.85546875" customWidth="1"/>
    <col min="11269" max="11269" width="5.5703125" customWidth="1"/>
    <col min="11270" max="11270" width="11.7109375" customWidth="1"/>
    <col min="11271" max="11271" width="17" customWidth="1"/>
    <col min="11272" max="11272" width="10.5703125" customWidth="1"/>
    <col min="11274" max="11274" width="8.42578125" customWidth="1"/>
    <col min="11275" max="11275" width="9.42578125" customWidth="1"/>
    <col min="11276" max="11276" width="10.5703125" customWidth="1"/>
    <col min="11521" max="11521" width="6.28515625" customWidth="1"/>
    <col min="11522" max="11522" width="3" customWidth="1"/>
    <col min="11523" max="11523" width="43.140625" customWidth="1"/>
    <col min="11524" max="11524" width="9.85546875" customWidth="1"/>
    <col min="11525" max="11525" width="5.5703125" customWidth="1"/>
    <col min="11526" max="11526" width="11.7109375" customWidth="1"/>
    <col min="11527" max="11527" width="17" customWidth="1"/>
    <col min="11528" max="11528" width="10.5703125" customWidth="1"/>
    <col min="11530" max="11530" width="8.42578125" customWidth="1"/>
    <col min="11531" max="11531" width="9.42578125" customWidth="1"/>
    <col min="11532" max="11532" width="10.5703125" customWidth="1"/>
    <col min="11777" max="11777" width="6.28515625" customWidth="1"/>
    <col min="11778" max="11778" width="3" customWidth="1"/>
    <col min="11779" max="11779" width="43.140625" customWidth="1"/>
    <col min="11780" max="11780" width="9.85546875" customWidth="1"/>
    <col min="11781" max="11781" width="5.5703125" customWidth="1"/>
    <col min="11782" max="11782" width="11.7109375" customWidth="1"/>
    <col min="11783" max="11783" width="17" customWidth="1"/>
    <col min="11784" max="11784" width="10.5703125" customWidth="1"/>
    <col min="11786" max="11786" width="8.42578125" customWidth="1"/>
    <col min="11787" max="11787" width="9.42578125" customWidth="1"/>
    <col min="11788" max="11788" width="10.5703125" customWidth="1"/>
    <col min="12033" max="12033" width="6.28515625" customWidth="1"/>
    <col min="12034" max="12034" width="3" customWidth="1"/>
    <col min="12035" max="12035" width="43.140625" customWidth="1"/>
    <col min="12036" max="12036" width="9.85546875" customWidth="1"/>
    <col min="12037" max="12037" width="5.5703125" customWidth="1"/>
    <col min="12038" max="12038" width="11.7109375" customWidth="1"/>
    <col min="12039" max="12039" width="17" customWidth="1"/>
    <col min="12040" max="12040" width="10.5703125" customWidth="1"/>
    <col min="12042" max="12042" width="8.42578125" customWidth="1"/>
    <col min="12043" max="12043" width="9.42578125" customWidth="1"/>
    <col min="12044" max="12044" width="10.5703125" customWidth="1"/>
    <col min="12289" max="12289" width="6.28515625" customWidth="1"/>
    <col min="12290" max="12290" width="3" customWidth="1"/>
    <col min="12291" max="12291" width="43.140625" customWidth="1"/>
    <col min="12292" max="12292" width="9.85546875" customWidth="1"/>
    <col min="12293" max="12293" width="5.5703125" customWidth="1"/>
    <col min="12294" max="12294" width="11.7109375" customWidth="1"/>
    <col min="12295" max="12295" width="17" customWidth="1"/>
    <col min="12296" max="12296" width="10.5703125" customWidth="1"/>
    <col min="12298" max="12298" width="8.42578125" customWidth="1"/>
    <col min="12299" max="12299" width="9.42578125" customWidth="1"/>
    <col min="12300" max="12300" width="10.5703125" customWidth="1"/>
    <col min="12545" max="12545" width="6.28515625" customWidth="1"/>
    <col min="12546" max="12546" width="3" customWidth="1"/>
    <col min="12547" max="12547" width="43.140625" customWidth="1"/>
    <col min="12548" max="12548" width="9.85546875" customWidth="1"/>
    <col min="12549" max="12549" width="5.5703125" customWidth="1"/>
    <col min="12550" max="12550" width="11.7109375" customWidth="1"/>
    <col min="12551" max="12551" width="17" customWidth="1"/>
    <col min="12552" max="12552" width="10.5703125" customWidth="1"/>
    <col min="12554" max="12554" width="8.42578125" customWidth="1"/>
    <col min="12555" max="12555" width="9.42578125" customWidth="1"/>
    <col min="12556" max="12556" width="10.5703125" customWidth="1"/>
    <col min="12801" max="12801" width="6.28515625" customWidth="1"/>
    <col min="12802" max="12802" width="3" customWidth="1"/>
    <col min="12803" max="12803" width="43.140625" customWidth="1"/>
    <col min="12804" max="12804" width="9.85546875" customWidth="1"/>
    <col min="12805" max="12805" width="5.5703125" customWidth="1"/>
    <col min="12806" max="12806" width="11.7109375" customWidth="1"/>
    <col min="12807" max="12807" width="17" customWidth="1"/>
    <col min="12808" max="12808" width="10.5703125" customWidth="1"/>
    <col min="12810" max="12810" width="8.42578125" customWidth="1"/>
    <col min="12811" max="12811" width="9.42578125" customWidth="1"/>
    <col min="12812" max="12812" width="10.5703125" customWidth="1"/>
    <col min="13057" max="13057" width="6.28515625" customWidth="1"/>
    <col min="13058" max="13058" width="3" customWidth="1"/>
    <col min="13059" max="13059" width="43.140625" customWidth="1"/>
    <col min="13060" max="13060" width="9.85546875" customWidth="1"/>
    <col min="13061" max="13061" width="5.5703125" customWidth="1"/>
    <col min="13062" max="13062" width="11.7109375" customWidth="1"/>
    <col min="13063" max="13063" width="17" customWidth="1"/>
    <col min="13064" max="13064" width="10.5703125" customWidth="1"/>
    <col min="13066" max="13066" width="8.42578125" customWidth="1"/>
    <col min="13067" max="13067" width="9.42578125" customWidth="1"/>
    <col min="13068" max="13068" width="10.5703125" customWidth="1"/>
    <col min="13313" max="13313" width="6.28515625" customWidth="1"/>
    <col min="13314" max="13314" width="3" customWidth="1"/>
    <col min="13315" max="13315" width="43.140625" customWidth="1"/>
    <col min="13316" max="13316" width="9.85546875" customWidth="1"/>
    <col min="13317" max="13317" width="5.5703125" customWidth="1"/>
    <col min="13318" max="13318" width="11.7109375" customWidth="1"/>
    <col min="13319" max="13319" width="17" customWidth="1"/>
    <col min="13320" max="13320" width="10.5703125" customWidth="1"/>
    <col min="13322" max="13322" width="8.42578125" customWidth="1"/>
    <col min="13323" max="13323" width="9.42578125" customWidth="1"/>
    <col min="13324" max="13324" width="10.5703125" customWidth="1"/>
    <col min="13569" max="13569" width="6.28515625" customWidth="1"/>
    <col min="13570" max="13570" width="3" customWidth="1"/>
    <col min="13571" max="13571" width="43.140625" customWidth="1"/>
    <col min="13572" max="13572" width="9.85546875" customWidth="1"/>
    <col min="13573" max="13573" width="5.5703125" customWidth="1"/>
    <col min="13574" max="13574" width="11.7109375" customWidth="1"/>
    <col min="13575" max="13575" width="17" customWidth="1"/>
    <col min="13576" max="13576" width="10.5703125" customWidth="1"/>
    <col min="13578" max="13578" width="8.42578125" customWidth="1"/>
    <col min="13579" max="13579" width="9.42578125" customWidth="1"/>
    <col min="13580" max="13580" width="10.5703125" customWidth="1"/>
    <col min="13825" max="13825" width="6.28515625" customWidth="1"/>
    <col min="13826" max="13826" width="3" customWidth="1"/>
    <col min="13827" max="13827" width="43.140625" customWidth="1"/>
    <col min="13828" max="13828" width="9.85546875" customWidth="1"/>
    <col min="13829" max="13829" width="5.5703125" customWidth="1"/>
    <col min="13830" max="13830" width="11.7109375" customWidth="1"/>
    <col min="13831" max="13831" width="17" customWidth="1"/>
    <col min="13832" max="13832" width="10.5703125" customWidth="1"/>
    <col min="13834" max="13834" width="8.42578125" customWidth="1"/>
    <col min="13835" max="13835" width="9.42578125" customWidth="1"/>
    <col min="13836" max="13836" width="10.5703125" customWidth="1"/>
    <col min="14081" max="14081" width="6.28515625" customWidth="1"/>
    <col min="14082" max="14082" width="3" customWidth="1"/>
    <col min="14083" max="14083" width="43.140625" customWidth="1"/>
    <col min="14084" max="14084" width="9.85546875" customWidth="1"/>
    <col min="14085" max="14085" width="5.5703125" customWidth="1"/>
    <col min="14086" max="14086" width="11.7109375" customWidth="1"/>
    <col min="14087" max="14087" width="17" customWidth="1"/>
    <col min="14088" max="14088" width="10.5703125" customWidth="1"/>
    <col min="14090" max="14090" width="8.42578125" customWidth="1"/>
    <col min="14091" max="14091" width="9.42578125" customWidth="1"/>
    <col min="14092" max="14092" width="10.5703125" customWidth="1"/>
    <col min="14337" max="14337" width="6.28515625" customWidth="1"/>
    <col min="14338" max="14338" width="3" customWidth="1"/>
    <col min="14339" max="14339" width="43.140625" customWidth="1"/>
    <col min="14340" max="14340" width="9.85546875" customWidth="1"/>
    <col min="14341" max="14341" width="5.5703125" customWidth="1"/>
    <col min="14342" max="14342" width="11.7109375" customWidth="1"/>
    <col min="14343" max="14343" width="17" customWidth="1"/>
    <col min="14344" max="14344" width="10.5703125" customWidth="1"/>
    <col min="14346" max="14346" width="8.42578125" customWidth="1"/>
    <col min="14347" max="14347" width="9.42578125" customWidth="1"/>
    <col min="14348" max="14348" width="10.5703125" customWidth="1"/>
    <col min="14593" max="14593" width="6.28515625" customWidth="1"/>
    <col min="14594" max="14594" width="3" customWidth="1"/>
    <col min="14595" max="14595" width="43.140625" customWidth="1"/>
    <col min="14596" max="14596" width="9.85546875" customWidth="1"/>
    <col min="14597" max="14597" width="5.5703125" customWidth="1"/>
    <col min="14598" max="14598" width="11.7109375" customWidth="1"/>
    <col min="14599" max="14599" width="17" customWidth="1"/>
    <col min="14600" max="14600" width="10.5703125" customWidth="1"/>
    <col min="14602" max="14602" width="8.42578125" customWidth="1"/>
    <col min="14603" max="14603" width="9.42578125" customWidth="1"/>
    <col min="14604" max="14604" width="10.5703125" customWidth="1"/>
    <col min="14849" max="14849" width="6.28515625" customWidth="1"/>
    <col min="14850" max="14850" width="3" customWidth="1"/>
    <col min="14851" max="14851" width="43.140625" customWidth="1"/>
    <col min="14852" max="14852" width="9.85546875" customWidth="1"/>
    <col min="14853" max="14853" width="5.5703125" customWidth="1"/>
    <col min="14854" max="14854" width="11.7109375" customWidth="1"/>
    <col min="14855" max="14855" width="17" customWidth="1"/>
    <col min="14856" max="14856" width="10.5703125" customWidth="1"/>
    <col min="14858" max="14858" width="8.42578125" customWidth="1"/>
    <col min="14859" max="14859" width="9.42578125" customWidth="1"/>
    <col min="14860" max="14860" width="10.5703125" customWidth="1"/>
    <col min="15105" max="15105" width="6.28515625" customWidth="1"/>
    <col min="15106" max="15106" width="3" customWidth="1"/>
    <col min="15107" max="15107" width="43.140625" customWidth="1"/>
    <col min="15108" max="15108" width="9.85546875" customWidth="1"/>
    <col min="15109" max="15109" width="5.5703125" customWidth="1"/>
    <col min="15110" max="15110" width="11.7109375" customWidth="1"/>
    <col min="15111" max="15111" width="17" customWidth="1"/>
    <col min="15112" max="15112" width="10.5703125" customWidth="1"/>
    <col min="15114" max="15114" width="8.42578125" customWidth="1"/>
    <col min="15115" max="15115" width="9.42578125" customWidth="1"/>
    <col min="15116" max="15116" width="10.5703125" customWidth="1"/>
    <col min="15361" max="15361" width="6.28515625" customWidth="1"/>
    <col min="15362" max="15362" width="3" customWidth="1"/>
    <col min="15363" max="15363" width="43.140625" customWidth="1"/>
    <col min="15364" max="15364" width="9.85546875" customWidth="1"/>
    <col min="15365" max="15365" width="5.5703125" customWidth="1"/>
    <col min="15366" max="15366" width="11.7109375" customWidth="1"/>
    <col min="15367" max="15367" width="17" customWidth="1"/>
    <col min="15368" max="15368" width="10.5703125" customWidth="1"/>
    <col min="15370" max="15370" width="8.42578125" customWidth="1"/>
    <col min="15371" max="15371" width="9.42578125" customWidth="1"/>
    <col min="15372" max="15372" width="10.5703125" customWidth="1"/>
    <col min="15617" max="15617" width="6.28515625" customWidth="1"/>
    <col min="15618" max="15618" width="3" customWidth="1"/>
    <col min="15619" max="15619" width="43.140625" customWidth="1"/>
    <col min="15620" max="15620" width="9.85546875" customWidth="1"/>
    <col min="15621" max="15621" width="5.5703125" customWidth="1"/>
    <col min="15622" max="15622" width="11.7109375" customWidth="1"/>
    <col min="15623" max="15623" width="17" customWidth="1"/>
    <col min="15624" max="15624" width="10.5703125" customWidth="1"/>
    <col min="15626" max="15626" width="8.42578125" customWidth="1"/>
    <col min="15627" max="15627" width="9.42578125" customWidth="1"/>
    <col min="15628" max="15628" width="10.5703125" customWidth="1"/>
    <col min="15873" max="15873" width="6.28515625" customWidth="1"/>
    <col min="15874" max="15874" width="3" customWidth="1"/>
    <col min="15875" max="15875" width="43.140625" customWidth="1"/>
    <col min="15876" max="15876" width="9.85546875" customWidth="1"/>
    <col min="15877" max="15877" width="5.5703125" customWidth="1"/>
    <col min="15878" max="15878" width="11.7109375" customWidth="1"/>
    <col min="15879" max="15879" width="17" customWidth="1"/>
    <col min="15880" max="15880" width="10.5703125" customWidth="1"/>
    <col min="15882" max="15882" width="8.42578125" customWidth="1"/>
    <col min="15883" max="15883" width="9.42578125" customWidth="1"/>
    <col min="15884" max="15884" width="10.5703125" customWidth="1"/>
    <col min="16129" max="16129" width="6.28515625" customWidth="1"/>
    <col min="16130" max="16130" width="3" customWidth="1"/>
    <col min="16131" max="16131" width="43.140625" customWidth="1"/>
    <col min="16132" max="16132" width="9.85546875" customWidth="1"/>
    <col min="16133" max="16133" width="5.5703125" customWidth="1"/>
    <col min="16134" max="16134" width="11.7109375" customWidth="1"/>
    <col min="16135" max="16135" width="17" customWidth="1"/>
    <col min="16136" max="16136" width="10.5703125" customWidth="1"/>
    <col min="16138" max="16138" width="8.42578125" customWidth="1"/>
    <col min="16139" max="16139" width="9.42578125" customWidth="1"/>
    <col min="16140" max="16140" width="10.5703125" customWidth="1"/>
  </cols>
  <sheetData>
    <row r="1" spans="1:7" ht="64.5" customHeight="1" x14ac:dyDescent="0.2">
      <c r="D1" s="268"/>
    </row>
    <row r="2" spans="1:7" ht="23.25" customHeight="1" x14ac:dyDescent="0.25">
      <c r="A2" s="270" t="s">
        <v>493</v>
      </c>
      <c r="B2" s="271"/>
      <c r="C2" s="272" t="s">
        <v>16</v>
      </c>
      <c r="D2" s="273" t="s">
        <v>494</v>
      </c>
      <c r="E2" s="270" t="s">
        <v>495</v>
      </c>
      <c r="F2" s="270" t="s">
        <v>496</v>
      </c>
      <c r="G2" s="274" t="s">
        <v>497</v>
      </c>
    </row>
    <row r="3" spans="1:7" ht="23.25" customHeight="1" x14ac:dyDescent="0.2">
      <c r="C3" t="s">
        <v>303</v>
      </c>
    </row>
    <row r="4" spans="1:7" ht="69" customHeight="1" x14ac:dyDescent="0.2">
      <c r="A4" s="515" t="s">
        <v>875</v>
      </c>
      <c r="B4" s="516"/>
      <c r="C4" s="516"/>
      <c r="D4" s="516"/>
      <c r="E4" s="516"/>
      <c r="F4" s="516"/>
      <c r="G4" s="516"/>
    </row>
    <row r="5" spans="1:7" ht="59.25" customHeight="1" x14ac:dyDescent="0.2">
      <c r="A5" s="517" t="s">
        <v>876</v>
      </c>
      <c r="B5" s="517"/>
      <c r="C5" s="517"/>
      <c r="D5" s="517"/>
      <c r="E5" s="517"/>
      <c r="F5" s="517"/>
      <c r="G5" s="517"/>
    </row>
    <row r="6" spans="1:7" ht="18" x14ac:dyDescent="0.25">
      <c r="A6" s="276"/>
      <c r="B6" s="277"/>
      <c r="C6" s="278"/>
      <c r="D6" s="279"/>
      <c r="E6" s="280"/>
      <c r="F6" s="281"/>
      <c r="G6" s="276"/>
    </row>
    <row r="7" spans="1:7" ht="18" x14ac:dyDescent="0.25">
      <c r="A7" s="276"/>
      <c r="B7" s="277"/>
      <c r="C7" s="278" t="s">
        <v>498</v>
      </c>
      <c r="D7" s="279"/>
      <c r="E7" s="280"/>
      <c r="F7" s="281"/>
      <c r="G7" s="276"/>
    </row>
    <row r="8" spans="1:7" ht="18" x14ac:dyDescent="0.25">
      <c r="A8" s="276"/>
      <c r="B8" s="277"/>
      <c r="C8" s="278" t="s">
        <v>499</v>
      </c>
      <c r="D8" s="279"/>
      <c r="E8" s="280"/>
      <c r="F8" s="281"/>
      <c r="G8" s="276"/>
    </row>
    <row r="9" spans="1:7" ht="18" x14ac:dyDescent="0.25">
      <c r="A9" s="276"/>
      <c r="B9" s="277"/>
      <c r="C9" s="278"/>
      <c r="D9" s="279"/>
      <c r="E9" s="280"/>
      <c r="F9" s="281"/>
      <c r="G9" s="276"/>
    </row>
    <row r="10" spans="1:7" ht="60" customHeight="1" x14ac:dyDescent="0.2">
      <c r="A10" s="282" t="s">
        <v>500</v>
      </c>
      <c r="B10" s="277"/>
      <c r="C10" s="275" t="s">
        <v>501</v>
      </c>
      <c r="D10" s="283"/>
      <c r="E10" s="283"/>
      <c r="F10" s="283"/>
      <c r="G10" s="284"/>
    </row>
    <row r="11" spans="1:7" ht="14.25" x14ac:dyDescent="0.2">
      <c r="A11" s="276"/>
      <c r="B11" s="277"/>
      <c r="D11" s="458" t="s">
        <v>502</v>
      </c>
      <c r="E11" s="459">
        <v>1</v>
      </c>
      <c r="F11" s="460"/>
      <c r="G11" s="461">
        <f>E11*F11</f>
        <v>0</v>
      </c>
    </row>
    <row r="12" spans="1:7" ht="18" x14ac:dyDescent="0.25">
      <c r="A12" s="276"/>
      <c r="B12" s="277"/>
      <c r="C12" s="278"/>
      <c r="D12" s="279"/>
      <c r="E12" s="280"/>
      <c r="F12" s="281"/>
      <c r="G12" s="285"/>
    </row>
    <row r="13" spans="1:7" ht="45.75" customHeight="1" x14ac:dyDescent="0.2">
      <c r="A13" s="282" t="s">
        <v>503</v>
      </c>
      <c r="B13" s="277"/>
      <c r="C13" s="275" t="s">
        <v>504</v>
      </c>
      <c r="D13" s="283"/>
      <c r="E13" s="283"/>
      <c r="F13" s="283"/>
      <c r="G13" s="285"/>
    </row>
    <row r="14" spans="1:7" ht="14.25" x14ac:dyDescent="0.2">
      <c r="A14" s="276"/>
      <c r="B14" s="277"/>
      <c r="D14" s="458" t="s">
        <v>502</v>
      </c>
      <c r="E14" s="459">
        <v>1</v>
      </c>
      <c r="F14" s="460"/>
      <c r="G14" s="461">
        <f>E14*F14</f>
        <v>0</v>
      </c>
    </row>
    <row r="15" spans="1:7" ht="14.25" x14ac:dyDescent="0.2">
      <c r="A15" s="276"/>
      <c r="B15" s="277"/>
      <c r="D15" s="276"/>
      <c r="E15" s="284"/>
      <c r="F15" s="281"/>
      <c r="G15" s="285"/>
    </row>
    <row r="16" spans="1:7" ht="60.75" customHeight="1" x14ac:dyDescent="0.2">
      <c r="A16" s="282" t="s">
        <v>505</v>
      </c>
      <c r="B16" s="277"/>
      <c r="C16" s="286" t="s">
        <v>872</v>
      </c>
      <c r="D16" s="287"/>
      <c r="E16" s="277"/>
      <c r="F16" s="281"/>
      <c r="G16" s="285"/>
    </row>
    <row r="17" spans="1:7" ht="14.25" x14ac:dyDescent="0.2">
      <c r="A17" s="276"/>
      <c r="B17" s="277"/>
      <c r="C17" s="288" t="s">
        <v>506</v>
      </c>
      <c r="D17" s="462" t="s">
        <v>507</v>
      </c>
      <c r="E17" s="459">
        <v>2</v>
      </c>
      <c r="F17" s="460"/>
      <c r="G17" s="461">
        <f>E17*F17</f>
        <v>0</v>
      </c>
    </row>
    <row r="18" spans="1:7" ht="14.25" x14ac:dyDescent="0.2">
      <c r="A18" s="276"/>
      <c r="B18" s="277"/>
      <c r="C18" s="288" t="s">
        <v>508</v>
      </c>
      <c r="D18" s="462" t="s">
        <v>507</v>
      </c>
      <c r="E18" s="459">
        <v>5</v>
      </c>
      <c r="F18" s="460"/>
      <c r="G18" s="461">
        <f>E18*F18</f>
        <v>0</v>
      </c>
    </row>
    <row r="19" spans="1:7" ht="14.25" x14ac:dyDescent="0.2">
      <c r="A19" s="276"/>
      <c r="B19" s="277"/>
      <c r="C19" s="288" t="s">
        <v>509</v>
      </c>
      <c r="D19" s="462" t="s">
        <v>507</v>
      </c>
      <c r="E19" s="459">
        <v>2</v>
      </c>
      <c r="F19" s="460"/>
      <c r="G19" s="461">
        <f>E19*F19</f>
        <v>0</v>
      </c>
    </row>
    <row r="20" spans="1:7" ht="14.25" x14ac:dyDescent="0.2">
      <c r="A20" s="276"/>
      <c r="B20" s="277"/>
      <c r="D20" s="276"/>
      <c r="E20" s="284"/>
      <c r="F20" s="281"/>
      <c r="G20" s="285"/>
    </row>
    <row r="21" spans="1:7" s="291" customFormat="1" ht="28.5" x14ac:dyDescent="0.2">
      <c r="A21" s="282" t="s">
        <v>510</v>
      </c>
      <c r="B21" s="277"/>
      <c r="C21" s="275" t="s">
        <v>511</v>
      </c>
      <c r="D21" s="290"/>
      <c r="E21" s="290"/>
      <c r="F21" s="284"/>
      <c r="G21" s="285"/>
    </row>
    <row r="22" spans="1:7" s="291" customFormat="1" ht="16.5" x14ac:dyDescent="0.2">
      <c r="A22" s="276"/>
      <c r="B22" s="277"/>
      <c r="D22" s="458" t="s">
        <v>512</v>
      </c>
      <c r="E22" s="463">
        <v>2</v>
      </c>
      <c r="F22" s="460"/>
      <c r="G22" s="461">
        <f>E22*F22</f>
        <v>0</v>
      </c>
    </row>
    <row r="23" spans="1:7" s="291" customFormat="1" ht="14.25" x14ac:dyDescent="0.2">
      <c r="A23" s="293"/>
      <c r="B23" s="277"/>
      <c r="C23" s="293"/>
      <c r="D23" s="276"/>
      <c r="E23" s="293"/>
      <c r="F23" s="281"/>
      <c r="G23" s="285"/>
    </row>
    <row r="24" spans="1:7" ht="73.5" customHeight="1" x14ac:dyDescent="0.2">
      <c r="A24" s="282" t="s">
        <v>513</v>
      </c>
      <c r="B24" s="277"/>
      <c r="C24" s="275" t="s">
        <v>873</v>
      </c>
      <c r="D24" s="276"/>
      <c r="E24" s="284"/>
      <c r="F24" s="281"/>
      <c r="G24" s="285"/>
    </row>
    <row r="25" spans="1:7" s="291" customFormat="1" ht="14.25" x14ac:dyDescent="0.2">
      <c r="A25" s="293"/>
      <c r="B25" s="277"/>
      <c r="C25" s="293"/>
      <c r="D25" s="458" t="s">
        <v>514</v>
      </c>
      <c r="E25" s="274">
        <v>1</v>
      </c>
      <c r="F25" s="460"/>
      <c r="G25" s="461">
        <f>F25*E25</f>
        <v>0</v>
      </c>
    </row>
    <row r="26" spans="1:7" s="291" customFormat="1" ht="14.25" x14ac:dyDescent="0.2">
      <c r="A26" s="293"/>
      <c r="B26" s="277"/>
      <c r="C26" s="293"/>
      <c r="D26" s="276"/>
      <c r="E26" s="293"/>
      <c r="F26" s="281"/>
      <c r="G26" s="285"/>
    </row>
    <row r="27" spans="1:7" s="296" customFormat="1" ht="57.75" customHeight="1" x14ac:dyDescent="0.2">
      <c r="A27" s="282" t="s">
        <v>515</v>
      </c>
      <c r="B27" s="277"/>
      <c r="C27" s="275" t="s">
        <v>516</v>
      </c>
      <c r="D27" s="294"/>
      <c r="E27" s="294"/>
      <c r="F27" s="295"/>
      <c r="G27" s="285"/>
    </row>
    <row r="28" spans="1:7" s="296" customFormat="1" ht="14.25" x14ac:dyDescent="0.2">
      <c r="A28" s="276"/>
      <c r="B28" s="277"/>
      <c r="D28" s="462" t="s">
        <v>514</v>
      </c>
      <c r="E28" s="459">
        <v>1</v>
      </c>
      <c r="F28" s="460"/>
      <c r="G28" s="461">
        <f>F28*E28</f>
        <v>0</v>
      </c>
    </row>
    <row r="29" spans="1:7" s="296" customFormat="1" ht="14.25" x14ac:dyDescent="0.2">
      <c r="A29" s="276"/>
      <c r="B29" s="277"/>
      <c r="D29" s="289"/>
      <c r="E29" s="284"/>
      <c r="F29" s="281"/>
      <c r="G29" s="285"/>
    </row>
    <row r="30" spans="1:7" s="291" customFormat="1" ht="28.5" x14ac:dyDescent="0.2">
      <c r="A30" s="282" t="s">
        <v>517</v>
      </c>
      <c r="B30" s="277"/>
      <c r="C30" s="275" t="s">
        <v>518</v>
      </c>
      <c r="D30" s="290"/>
      <c r="E30" s="290"/>
      <c r="F30" s="281"/>
      <c r="G30" s="285"/>
    </row>
    <row r="31" spans="1:7" s="291" customFormat="1" ht="14.25" x14ac:dyDescent="0.2">
      <c r="A31" s="276"/>
      <c r="B31" s="277"/>
      <c r="D31" s="458" t="s">
        <v>514</v>
      </c>
      <c r="E31" s="464">
        <v>1</v>
      </c>
      <c r="F31" s="460"/>
      <c r="G31" s="461">
        <f>F31*E31</f>
        <v>0</v>
      </c>
    </row>
    <row r="32" spans="1:7" s="291" customFormat="1" ht="14.25" x14ac:dyDescent="0.2">
      <c r="A32" s="276"/>
      <c r="B32" s="277"/>
      <c r="D32" s="276"/>
      <c r="E32" s="290"/>
      <c r="F32" s="281"/>
      <c r="G32" s="285"/>
    </row>
    <row r="33" spans="1:7" ht="45.75" customHeight="1" x14ac:dyDescent="0.2">
      <c r="A33" s="282" t="s">
        <v>519</v>
      </c>
      <c r="B33" s="277"/>
      <c r="C33" s="275" t="s">
        <v>520</v>
      </c>
      <c r="D33" s="283"/>
      <c r="E33" s="283"/>
      <c r="F33" s="283"/>
      <c r="G33" s="285"/>
    </row>
    <row r="34" spans="1:7" ht="14.25" x14ac:dyDescent="0.2">
      <c r="A34" s="276"/>
      <c r="B34" s="277"/>
      <c r="D34" s="458" t="s">
        <v>502</v>
      </c>
      <c r="E34" s="459">
        <v>1</v>
      </c>
      <c r="F34" s="460"/>
      <c r="G34" s="461">
        <f>F34*E34</f>
        <v>0</v>
      </c>
    </row>
    <row r="35" spans="1:7" ht="12.75" customHeight="1" x14ac:dyDescent="0.2">
      <c r="A35" s="276"/>
      <c r="B35" s="277"/>
      <c r="C35" s="276"/>
      <c r="D35" s="289"/>
      <c r="E35" s="290"/>
      <c r="F35" s="281"/>
      <c r="G35" s="281"/>
    </row>
    <row r="36" spans="1:7" ht="45.75" customHeight="1" x14ac:dyDescent="0.2">
      <c r="A36" s="282" t="s">
        <v>521</v>
      </c>
      <c r="B36" s="277"/>
      <c r="C36" s="275" t="s">
        <v>522</v>
      </c>
      <c r="D36" s="283"/>
      <c r="E36" s="283"/>
      <c r="F36" s="283"/>
      <c r="G36" s="285"/>
    </row>
    <row r="37" spans="1:7" ht="14.25" x14ac:dyDescent="0.2">
      <c r="A37" s="276"/>
      <c r="B37" s="277"/>
      <c r="D37" s="458" t="s">
        <v>502</v>
      </c>
      <c r="E37" s="459">
        <v>1</v>
      </c>
      <c r="F37" s="460"/>
      <c r="G37" s="461">
        <f>F37*E37</f>
        <v>0</v>
      </c>
    </row>
    <row r="38" spans="1:7" ht="14.25" x14ac:dyDescent="0.2">
      <c r="A38" s="276"/>
      <c r="B38" s="277"/>
      <c r="D38" s="276"/>
      <c r="E38" s="284"/>
      <c r="F38" s="281"/>
      <c r="G38" s="285"/>
    </row>
    <row r="39" spans="1:7" ht="103.5" customHeight="1" x14ac:dyDescent="0.2">
      <c r="A39" s="282" t="s">
        <v>523</v>
      </c>
      <c r="B39" s="277"/>
      <c r="C39" s="275" t="s">
        <v>524</v>
      </c>
      <c r="D39" s="283"/>
      <c r="E39" s="283"/>
      <c r="F39" s="283"/>
      <c r="G39" s="284"/>
    </row>
    <row r="40" spans="1:7" ht="14.25" x14ac:dyDescent="0.2">
      <c r="A40" s="276"/>
      <c r="B40" s="277"/>
      <c r="D40" s="458" t="s">
        <v>502</v>
      </c>
      <c r="E40" s="459">
        <v>1</v>
      </c>
      <c r="F40" s="460"/>
      <c r="G40" s="461">
        <f>F40*E40</f>
        <v>0</v>
      </c>
    </row>
    <row r="41" spans="1:7" ht="14.25" x14ac:dyDescent="0.2">
      <c r="A41" s="276"/>
      <c r="B41" s="277"/>
      <c r="D41" s="276"/>
      <c r="E41" s="284"/>
      <c r="F41" s="281"/>
      <c r="G41" s="285"/>
    </row>
    <row r="42" spans="1:7" ht="270" customHeight="1" x14ac:dyDescent="0.2">
      <c r="A42" s="297" t="s">
        <v>525</v>
      </c>
      <c r="B42" s="277"/>
      <c r="C42" s="298" t="s">
        <v>874</v>
      </c>
      <c r="D42" s="299"/>
      <c r="E42" s="284"/>
      <c r="F42" s="281"/>
      <c r="G42" s="281"/>
    </row>
    <row r="43" spans="1:7" ht="106.5" customHeight="1" x14ac:dyDescent="0.2">
      <c r="A43" s="276"/>
      <c r="B43" s="277"/>
      <c r="C43" s="300" t="s">
        <v>878</v>
      </c>
      <c r="D43" s="301"/>
      <c r="E43"/>
      <c r="F43" s="281"/>
      <c r="G43" s="281"/>
    </row>
    <row r="44" spans="1:7" ht="137.25" customHeight="1" x14ac:dyDescent="0.2">
      <c r="A44" s="276"/>
      <c r="B44" s="277"/>
      <c r="C44" s="300" t="s">
        <v>526</v>
      </c>
      <c r="D44" s="301"/>
      <c r="E44"/>
      <c r="F44" s="281"/>
      <c r="G44" s="281"/>
    </row>
    <row r="45" spans="1:7" ht="14.25" x14ac:dyDescent="0.2">
      <c r="A45" s="276"/>
      <c r="B45" s="277"/>
      <c r="C45" s="302" t="s">
        <v>527</v>
      </c>
      <c r="D45" s="301"/>
      <c r="E45"/>
      <c r="F45" s="281"/>
      <c r="G45" s="281"/>
    </row>
    <row r="46" spans="1:7" ht="14.25" x14ac:dyDescent="0.2">
      <c r="A46" s="276"/>
      <c r="B46" s="277"/>
      <c r="C46" s="302" t="s">
        <v>528</v>
      </c>
      <c r="D46" s="301"/>
      <c r="E46"/>
      <c r="F46" s="281"/>
      <c r="G46" s="281"/>
    </row>
    <row r="47" spans="1:7" ht="14.25" x14ac:dyDescent="0.2">
      <c r="A47" s="276"/>
      <c r="B47" s="277"/>
      <c r="C47" s="302" t="s">
        <v>529</v>
      </c>
      <c r="D47" s="301"/>
      <c r="E47"/>
      <c r="F47" s="281"/>
      <c r="G47" s="281"/>
    </row>
    <row r="48" spans="1:7" ht="14.25" x14ac:dyDescent="0.2">
      <c r="A48" s="276"/>
      <c r="B48" s="277"/>
      <c r="C48" s="302" t="s">
        <v>530</v>
      </c>
      <c r="D48" s="301"/>
      <c r="E48"/>
      <c r="F48" s="281"/>
      <c r="G48" s="281"/>
    </row>
    <row r="49" spans="1:7" ht="14.25" x14ac:dyDescent="0.2">
      <c r="A49" s="276"/>
      <c r="B49" s="277"/>
      <c r="C49" s="302" t="s">
        <v>531</v>
      </c>
      <c r="D49" s="301"/>
      <c r="E49"/>
      <c r="F49" s="281"/>
      <c r="G49" s="281"/>
    </row>
    <row r="50" spans="1:7" ht="14.25" x14ac:dyDescent="0.2">
      <c r="A50" s="276"/>
      <c r="B50" s="277"/>
      <c r="C50" s="302" t="s">
        <v>532</v>
      </c>
      <c r="D50" s="301"/>
      <c r="E50"/>
      <c r="F50" s="281"/>
      <c r="G50" s="281"/>
    </row>
    <row r="51" spans="1:7" ht="14.25" x14ac:dyDescent="0.2">
      <c r="A51" s="276"/>
      <c r="B51" s="277"/>
      <c r="C51" s="302" t="s">
        <v>533</v>
      </c>
      <c r="D51" s="301"/>
      <c r="E51"/>
      <c r="F51" s="281"/>
      <c r="G51" s="281"/>
    </row>
    <row r="52" spans="1:7" ht="14.25" x14ac:dyDescent="0.2">
      <c r="A52" s="276"/>
      <c r="B52" s="277"/>
      <c r="C52" s="302" t="s">
        <v>534</v>
      </c>
      <c r="D52" s="301"/>
      <c r="E52"/>
      <c r="F52" s="281"/>
      <c r="G52" s="281"/>
    </row>
    <row r="53" spans="1:7" ht="14.25" x14ac:dyDescent="0.2">
      <c r="A53" s="276"/>
      <c r="B53" s="277"/>
      <c r="C53" s="302" t="s">
        <v>535</v>
      </c>
      <c r="D53" s="301"/>
      <c r="E53"/>
      <c r="F53" s="281"/>
      <c r="G53" s="281"/>
    </row>
    <row r="54" spans="1:7" ht="14.25" x14ac:dyDescent="0.2">
      <c r="A54" s="276"/>
      <c r="B54" s="277"/>
      <c r="C54" s="302" t="s">
        <v>536</v>
      </c>
      <c r="D54" s="301"/>
      <c r="E54"/>
      <c r="F54" s="281"/>
      <c r="G54" s="281"/>
    </row>
    <row r="55" spans="1:7" ht="14.25" x14ac:dyDescent="0.2">
      <c r="A55" s="276"/>
      <c r="B55" s="277"/>
      <c r="C55" s="302" t="s">
        <v>537</v>
      </c>
      <c r="D55" s="301"/>
      <c r="E55"/>
      <c r="F55" s="281"/>
      <c r="G55" s="281"/>
    </row>
    <row r="56" spans="1:7" ht="14.25" x14ac:dyDescent="0.2">
      <c r="A56" s="276"/>
      <c r="B56" s="277"/>
      <c r="C56" s="302" t="s">
        <v>538</v>
      </c>
      <c r="D56" s="301"/>
      <c r="E56"/>
      <c r="F56" s="281"/>
      <c r="G56" s="281"/>
    </row>
    <row r="57" spans="1:7" ht="14.25" x14ac:dyDescent="0.2">
      <c r="A57" s="276"/>
      <c r="B57" s="277"/>
      <c r="C57" s="302" t="s">
        <v>539</v>
      </c>
      <c r="D57" s="301"/>
      <c r="E57"/>
      <c r="F57" s="281"/>
      <c r="G57" s="281"/>
    </row>
    <row r="58" spans="1:7" ht="15.75" customHeight="1" x14ac:dyDescent="0.2">
      <c r="A58" s="276"/>
      <c r="B58" s="277"/>
      <c r="C58" s="303" t="s">
        <v>540</v>
      </c>
      <c r="D58" s="304"/>
      <c r="E58" s="305"/>
      <c r="F58" s="281"/>
      <c r="G58" s="306"/>
    </row>
    <row r="59" spans="1:7" ht="16.5" customHeight="1" x14ac:dyDescent="0.2">
      <c r="A59" s="276"/>
      <c r="B59" s="277"/>
      <c r="C59" s="303" t="s">
        <v>541</v>
      </c>
      <c r="D59" s="304"/>
      <c r="E59" s="305"/>
      <c r="F59" s="281"/>
      <c r="G59" s="306"/>
    </row>
    <row r="60" spans="1:7" ht="16.5" customHeight="1" x14ac:dyDescent="0.2">
      <c r="A60" s="276"/>
      <c r="B60" s="277"/>
      <c r="C60" s="303" t="s">
        <v>542</v>
      </c>
      <c r="D60" s="304"/>
      <c r="E60" s="305"/>
      <c r="F60" s="281"/>
      <c r="G60" s="306"/>
    </row>
    <row r="61" spans="1:7" ht="16.5" customHeight="1" x14ac:dyDescent="0.2">
      <c r="A61" s="276"/>
      <c r="B61" s="277"/>
      <c r="C61" s="303" t="s">
        <v>543</v>
      </c>
      <c r="D61" s="304"/>
      <c r="E61" s="305"/>
      <c r="F61" s="281"/>
      <c r="G61" s="306"/>
    </row>
    <row r="62" spans="1:7" ht="16.5" customHeight="1" x14ac:dyDescent="0.2">
      <c r="A62" s="276"/>
      <c r="B62" s="277"/>
      <c r="C62" s="303" t="s">
        <v>544</v>
      </c>
      <c r="D62" s="304"/>
      <c r="E62" s="305"/>
      <c r="F62" s="281"/>
      <c r="G62" s="306"/>
    </row>
    <row r="63" spans="1:7" ht="16.5" customHeight="1" x14ac:dyDescent="0.2">
      <c r="A63" s="276"/>
      <c r="B63" s="277"/>
      <c r="C63" s="303" t="s">
        <v>545</v>
      </c>
      <c r="D63" s="304"/>
      <c r="E63" s="305"/>
      <c r="F63" s="281"/>
      <c r="G63" s="306"/>
    </row>
    <row r="64" spans="1:7" ht="16.5" customHeight="1" x14ac:dyDescent="0.2">
      <c r="A64" s="276"/>
      <c r="B64" s="277"/>
      <c r="C64" s="303" t="s">
        <v>546</v>
      </c>
      <c r="D64" s="304"/>
      <c r="E64" s="305"/>
      <c r="F64" s="281"/>
      <c r="G64" s="306"/>
    </row>
    <row r="65" spans="1:7" ht="14.25" x14ac:dyDescent="0.2">
      <c r="A65" s="276"/>
      <c r="B65" s="277"/>
      <c r="C65" s="362" t="s">
        <v>547</v>
      </c>
      <c r="D65" s="307"/>
      <c r="E65" s="283"/>
      <c r="F65" s="308"/>
      <c r="G65" s="306"/>
    </row>
    <row r="66" spans="1:7" ht="16.5" customHeight="1" x14ac:dyDescent="0.2">
      <c r="A66" s="469"/>
      <c r="B66" s="470"/>
      <c r="C66" s="401" t="s">
        <v>548</v>
      </c>
      <c r="D66" s="310"/>
      <c r="E66" s="309"/>
      <c r="F66" s="471"/>
      <c r="G66" s="472"/>
    </row>
    <row r="67" spans="1:7" ht="18.75" customHeight="1" x14ac:dyDescent="0.2">
      <c r="A67" s="276"/>
      <c r="B67" s="277"/>
      <c r="C67" s="317"/>
      <c r="D67" s="465" t="s">
        <v>502</v>
      </c>
      <c r="E67" s="466">
        <v>2</v>
      </c>
      <c r="F67" s="467"/>
      <c r="G67" s="468">
        <f>E67*F67</f>
        <v>0</v>
      </c>
    </row>
    <row r="68" spans="1:7" ht="14.25" x14ac:dyDescent="0.2">
      <c r="A68" s="276"/>
      <c r="B68" s="277"/>
      <c r="C68" s="311"/>
      <c r="D68" s="276"/>
      <c r="E68" s="284"/>
      <c r="F68" s="281"/>
      <c r="G68" s="285"/>
    </row>
    <row r="69" spans="1:7" ht="102" customHeight="1" x14ac:dyDescent="0.2">
      <c r="A69" s="282" t="s">
        <v>550</v>
      </c>
      <c r="B69" s="277"/>
      <c r="C69" s="303" t="s">
        <v>551</v>
      </c>
      <c r="D69" s="304"/>
      <c r="E69" s="284"/>
      <c r="F69" s="281"/>
      <c r="G69" s="306"/>
    </row>
    <row r="70" spans="1:7" ht="78.75" customHeight="1" x14ac:dyDescent="0.2">
      <c r="A70" s="276"/>
      <c r="B70" s="277"/>
      <c r="C70" s="312" t="s">
        <v>552</v>
      </c>
      <c r="D70" s="311"/>
      <c r="E70" s="313"/>
      <c r="F70" s="281"/>
      <c r="G70" s="285"/>
    </row>
    <row r="71" spans="1:7" ht="181.5" customHeight="1" x14ac:dyDescent="0.2">
      <c r="A71" s="276"/>
      <c r="B71" s="277"/>
      <c r="C71" s="312" t="s">
        <v>553</v>
      </c>
      <c r="D71" s="311"/>
      <c r="E71" s="313"/>
      <c r="F71" s="284"/>
      <c r="G71" s="306"/>
    </row>
    <row r="72" spans="1:7" ht="321.75" customHeight="1" x14ac:dyDescent="0.2">
      <c r="A72" s="276"/>
      <c r="B72" s="277"/>
      <c r="C72" s="312" t="s">
        <v>554</v>
      </c>
      <c r="D72" s="276"/>
      <c r="E72" s="284"/>
      <c r="F72" s="281"/>
      <c r="G72" s="285"/>
    </row>
    <row r="73" spans="1:7" ht="55.5" customHeight="1" x14ac:dyDescent="0.2">
      <c r="A73" s="276"/>
      <c r="B73" s="277"/>
      <c r="C73" s="312" t="s">
        <v>555</v>
      </c>
      <c r="D73" s="307"/>
      <c r="E73" s="283"/>
      <c r="F73" s="308"/>
      <c r="G73" s="306"/>
    </row>
    <row r="74" spans="1:7" ht="14.25" x14ac:dyDescent="0.2">
      <c r="A74" s="276"/>
      <c r="B74" s="277"/>
      <c r="C74" s="362" t="s">
        <v>547</v>
      </c>
      <c r="D74" s="307"/>
      <c r="E74" s="283"/>
      <c r="F74" s="308"/>
      <c r="G74" s="306"/>
    </row>
    <row r="75" spans="1:7" ht="14.25" x14ac:dyDescent="0.2">
      <c r="A75" s="276"/>
      <c r="B75" s="277"/>
      <c r="C75" s="401" t="s">
        <v>548</v>
      </c>
      <c r="D75" s="331"/>
      <c r="E75" s="330"/>
      <c r="F75" s="308"/>
      <c r="G75" s="306"/>
    </row>
    <row r="76" spans="1:7" ht="14.25" x14ac:dyDescent="0.2">
      <c r="A76" s="276"/>
      <c r="B76" s="277"/>
      <c r="C76" s="473"/>
      <c r="D76" s="464" t="s">
        <v>502</v>
      </c>
      <c r="E76" s="459">
        <v>1</v>
      </c>
      <c r="F76" s="460"/>
      <c r="G76" s="461">
        <f>E76*F76</f>
        <v>0</v>
      </c>
    </row>
    <row r="77" spans="1:7" ht="14.25" x14ac:dyDescent="0.2">
      <c r="A77" s="276"/>
      <c r="B77" s="277"/>
      <c r="C77" s="311"/>
      <c r="D77" s="276"/>
      <c r="E77" s="284"/>
      <c r="F77" s="281"/>
      <c r="G77" s="285"/>
    </row>
    <row r="78" spans="1:7" ht="14.25" x14ac:dyDescent="0.2">
      <c r="A78" s="276"/>
      <c r="B78" s="277"/>
      <c r="C78" s="311"/>
      <c r="D78" s="276"/>
      <c r="E78" s="284"/>
      <c r="F78" s="281"/>
      <c r="G78" s="285"/>
    </row>
    <row r="79" spans="1:7" ht="170.25" customHeight="1" x14ac:dyDescent="0.2">
      <c r="A79" s="282" t="s">
        <v>556</v>
      </c>
      <c r="B79" s="277"/>
      <c r="C79" s="303" t="s">
        <v>557</v>
      </c>
      <c r="D79" s="304"/>
      <c r="E79" s="284"/>
      <c r="F79" s="281"/>
      <c r="G79" s="306"/>
    </row>
    <row r="80" spans="1:7" ht="232.5" customHeight="1" x14ac:dyDescent="0.2">
      <c r="A80" s="282"/>
      <c r="B80" s="277"/>
      <c r="C80" s="314" t="s">
        <v>558</v>
      </c>
      <c r="D80" s="304"/>
      <c r="E80" s="284"/>
      <c r="F80" s="281"/>
      <c r="G80" s="306"/>
    </row>
    <row r="81" spans="1:7" ht="194.25" customHeight="1" x14ac:dyDescent="0.2">
      <c r="A81" s="282"/>
      <c r="B81" s="277"/>
      <c r="C81" s="315" t="s">
        <v>559</v>
      </c>
      <c r="D81" s="304"/>
      <c r="E81" s="284"/>
      <c r="F81" s="281"/>
      <c r="G81" s="306"/>
    </row>
    <row r="82" spans="1:7" ht="55.5" customHeight="1" x14ac:dyDescent="0.2">
      <c r="A82" s="276"/>
      <c r="B82" s="277"/>
      <c r="C82" s="312" t="s">
        <v>555</v>
      </c>
      <c r="D82" s="307"/>
      <c r="E82" s="283"/>
      <c r="F82" s="308"/>
      <c r="G82" s="306"/>
    </row>
    <row r="83" spans="1:7" ht="14.25" x14ac:dyDescent="0.2">
      <c r="A83" s="276"/>
      <c r="B83" s="277"/>
      <c r="C83" s="362" t="s">
        <v>547</v>
      </c>
      <c r="D83" s="307"/>
      <c r="E83" s="283"/>
      <c r="F83" s="308"/>
      <c r="G83" s="306"/>
    </row>
    <row r="84" spans="1:7" ht="14.25" x14ac:dyDescent="0.2">
      <c r="A84" s="276"/>
      <c r="B84" s="277"/>
      <c r="C84" s="401" t="s">
        <v>548</v>
      </c>
      <c r="D84" s="331"/>
      <c r="E84" s="330"/>
      <c r="F84" s="308"/>
      <c r="G84" s="306"/>
    </row>
    <row r="85" spans="1:7" ht="14.25" x14ac:dyDescent="0.2">
      <c r="A85" s="276"/>
      <c r="B85" s="277"/>
      <c r="C85" s="473"/>
      <c r="D85" s="474" t="s">
        <v>549</v>
      </c>
      <c r="E85" s="459">
        <v>1</v>
      </c>
      <c r="F85" s="460"/>
      <c r="G85" s="461">
        <f>E85*F85</f>
        <v>0</v>
      </c>
    </row>
    <row r="86" spans="1:7" ht="17.25" customHeight="1" x14ac:dyDescent="0.2">
      <c r="A86" s="276"/>
      <c r="B86" s="277"/>
      <c r="C86" s="305"/>
      <c r="D86" s="316"/>
      <c r="E86" s="289"/>
      <c r="F86" s="284"/>
      <c r="G86" s="306"/>
    </row>
    <row r="87" spans="1:7" ht="17.25" customHeight="1" x14ac:dyDescent="0.2">
      <c r="A87" s="276"/>
      <c r="B87" s="277"/>
      <c r="C87" s="305"/>
      <c r="D87" s="316"/>
      <c r="E87" s="289"/>
      <c r="F87" s="284"/>
      <c r="G87" s="306"/>
    </row>
    <row r="88" spans="1:7" ht="283.5" customHeight="1" x14ac:dyDescent="0.2">
      <c r="A88" s="282" t="s">
        <v>560</v>
      </c>
      <c r="B88" s="277"/>
      <c r="C88" s="303" t="s">
        <v>561</v>
      </c>
      <c r="D88" s="304"/>
      <c r="E88" s="284"/>
      <c r="F88" s="281"/>
      <c r="G88" s="306"/>
    </row>
    <row r="89" spans="1:7" s="291" customFormat="1" ht="228" customHeight="1" x14ac:dyDescent="0.2">
      <c r="A89" s="276"/>
      <c r="B89" s="277"/>
      <c r="C89" s="303" t="s">
        <v>562</v>
      </c>
      <c r="D89" s="276"/>
      <c r="E89" s="317"/>
      <c r="F89" s="281"/>
      <c r="G89" s="285"/>
    </row>
    <row r="90" spans="1:7" ht="55.5" customHeight="1" x14ac:dyDescent="0.2">
      <c r="A90" s="276"/>
      <c r="B90" s="277"/>
      <c r="C90" s="312" t="s">
        <v>555</v>
      </c>
      <c r="D90" s="307"/>
      <c r="E90" s="283"/>
      <c r="F90" s="308"/>
      <c r="G90" s="306"/>
    </row>
    <row r="91" spans="1:7" ht="14.25" x14ac:dyDescent="0.2">
      <c r="A91" s="276"/>
      <c r="B91" s="277"/>
      <c r="C91" s="362" t="s">
        <v>547</v>
      </c>
      <c r="D91" s="307"/>
      <c r="E91" s="283"/>
      <c r="F91" s="308"/>
      <c r="G91" s="306"/>
    </row>
    <row r="92" spans="1:7" ht="14.25" x14ac:dyDescent="0.2">
      <c r="A92" s="276"/>
      <c r="B92" s="277"/>
      <c r="C92" s="401" t="s">
        <v>548</v>
      </c>
      <c r="D92" s="310"/>
      <c r="E92" s="309"/>
      <c r="F92" s="308"/>
      <c r="G92" s="306"/>
    </row>
    <row r="93" spans="1:7" ht="17.25" customHeight="1" x14ac:dyDescent="0.2">
      <c r="A93" s="276"/>
      <c r="B93" s="277"/>
      <c r="C93" s="305"/>
      <c r="D93" s="316" t="s">
        <v>502</v>
      </c>
      <c r="E93" s="289">
        <v>1</v>
      </c>
      <c r="F93" s="281"/>
      <c r="G93" s="285">
        <f>E93*F93</f>
        <v>0</v>
      </c>
    </row>
    <row r="94" spans="1:7" ht="17.25" customHeight="1" x14ac:dyDescent="0.2">
      <c r="A94" s="276"/>
      <c r="B94" s="277"/>
      <c r="C94" s="305"/>
      <c r="D94" s="316"/>
      <c r="E94" s="289"/>
      <c r="F94" s="281"/>
      <c r="G94" s="285"/>
    </row>
    <row r="95" spans="1:7" ht="17.25" customHeight="1" x14ac:dyDescent="0.2">
      <c r="A95" s="276"/>
      <c r="B95" s="277"/>
      <c r="C95" s="305"/>
      <c r="D95" s="316"/>
      <c r="E95" s="289"/>
      <c r="F95" s="281"/>
      <c r="G95" s="285"/>
    </row>
    <row r="96" spans="1:7" ht="386.25" customHeight="1" x14ac:dyDescent="0.2">
      <c r="A96" s="282" t="s">
        <v>563</v>
      </c>
      <c r="B96" s="277"/>
      <c r="C96" s="303" t="s">
        <v>564</v>
      </c>
      <c r="D96" s="304"/>
      <c r="E96" s="284"/>
      <c r="F96" s="281"/>
      <c r="G96" s="306"/>
    </row>
    <row r="97" spans="1:7" ht="55.5" customHeight="1" x14ac:dyDescent="0.2">
      <c r="A97" s="276"/>
      <c r="B97" s="277"/>
      <c r="C97" s="312" t="s">
        <v>555</v>
      </c>
      <c r="D97" s="307"/>
      <c r="E97" s="283"/>
      <c r="F97" s="308"/>
      <c r="G97" s="306"/>
    </row>
    <row r="98" spans="1:7" ht="14.25" x14ac:dyDescent="0.2">
      <c r="A98" s="276"/>
      <c r="B98" s="277"/>
      <c r="C98" s="362" t="s">
        <v>547</v>
      </c>
      <c r="D98" s="307"/>
      <c r="E98" s="283"/>
      <c r="F98" s="308"/>
      <c r="G98" s="306"/>
    </row>
    <row r="99" spans="1:7" ht="14.25" x14ac:dyDescent="0.2">
      <c r="A99" s="276"/>
      <c r="B99" s="277"/>
      <c r="C99" s="401" t="s">
        <v>548</v>
      </c>
      <c r="D99" s="331"/>
      <c r="E99" s="330"/>
      <c r="F99" s="308"/>
      <c r="G99" s="306"/>
    </row>
    <row r="100" spans="1:7" ht="17.25" customHeight="1" x14ac:dyDescent="0.2">
      <c r="A100" s="276"/>
      <c r="B100" s="277"/>
      <c r="C100" s="305"/>
      <c r="D100" s="475" t="s">
        <v>502</v>
      </c>
      <c r="E100" s="462">
        <v>1</v>
      </c>
      <c r="F100" s="460"/>
      <c r="G100" s="461">
        <f>E100*F100</f>
        <v>0</v>
      </c>
    </row>
    <row r="101" spans="1:7" s="291" customFormat="1" ht="14.25" x14ac:dyDescent="0.2">
      <c r="A101" s="276"/>
      <c r="B101" s="277"/>
      <c r="C101" s="303"/>
      <c r="D101" s="276"/>
      <c r="E101" s="317"/>
      <c r="F101" s="281"/>
      <c r="G101" s="285"/>
    </row>
    <row r="102" spans="1:7" s="291" customFormat="1" ht="31.5" customHeight="1" x14ac:dyDescent="0.2">
      <c r="A102" s="282" t="s">
        <v>565</v>
      </c>
      <c r="B102" s="277"/>
      <c r="C102" s="318" t="s">
        <v>566</v>
      </c>
      <c r="D102" s="319"/>
      <c r="E102" s="317"/>
      <c r="F102" s="281"/>
      <c r="G102" s="306"/>
    </row>
    <row r="103" spans="1:7" s="291" customFormat="1" ht="207.75" customHeight="1" x14ac:dyDescent="0.2">
      <c r="A103" s="276"/>
      <c r="B103" s="277"/>
      <c r="C103" s="320" t="s">
        <v>567</v>
      </c>
      <c r="D103" s="311"/>
      <c r="E103" s="317"/>
      <c r="F103" s="281"/>
      <c r="G103" s="285"/>
    </row>
    <row r="104" spans="1:7" ht="14.25" x14ac:dyDescent="0.2">
      <c r="A104" s="276"/>
      <c r="B104" s="277"/>
      <c r="C104" s="362" t="s">
        <v>547</v>
      </c>
      <c r="D104" s="307"/>
      <c r="E104" s="283"/>
      <c r="F104" s="308"/>
      <c r="G104" s="306"/>
    </row>
    <row r="105" spans="1:7" ht="14.25" x14ac:dyDescent="0.2">
      <c r="A105" s="276"/>
      <c r="B105" s="277"/>
      <c r="C105" s="401" t="s">
        <v>548</v>
      </c>
      <c r="D105" s="331"/>
      <c r="E105" s="330"/>
      <c r="F105" s="308"/>
      <c r="G105" s="306"/>
    </row>
    <row r="106" spans="1:7" s="291" customFormat="1" ht="14.25" x14ac:dyDescent="0.2">
      <c r="A106" s="276"/>
      <c r="B106" s="277"/>
      <c r="C106" s="283"/>
      <c r="D106" s="462" t="s">
        <v>502</v>
      </c>
      <c r="E106" s="459">
        <v>1</v>
      </c>
      <c r="F106" s="460"/>
      <c r="G106" s="461">
        <f>E106*F106</f>
        <v>0</v>
      </c>
    </row>
    <row r="107" spans="1:7" s="291" customFormat="1" ht="14.25" x14ac:dyDescent="0.2">
      <c r="A107" s="276"/>
      <c r="B107" s="277"/>
      <c r="C107" s="283"/>
      <c r="D107" s="289"/>
      <c r="E107" s="284"/>
      <c r="F107" s="281"/>
      <c r="G107" s="285"/>
    </row>
    <row r="108" spans="1:7" s="291" customFormat="1" ht="14.25" x14ac:dyDescent="0.2">
      <c r="A108" s="276"/>
      <c r="B108" s="277"/>
      <c r="C108" s="283"/>
      <c r="D108" s="289"/>
      <c r="E108" s="284"/>
      <c r="F108" s="281"/>
      <c r="G108" s="285"/>
    </row>
    <row r="109" spans="1:7" s="291" customFormat="1" ht="72" customHeight="1" x14ac:dyDescent="0.2">
      <c r="A109" s="282" t="s">
        <v>568</v>
      </c>
      <c r="B109" s="277"/>
      <c r="C109" s="318" t="s">
        <v>569</v>
      </c>
      <c r="D109" s="319"/>
      <c r="E109" s="317"/>
      <c r="F109" s="281"/>
      <c r="G109" s="306"/>
    </row>
    <row r="110" spans="1:7" ht="14.25" x14ac:dyDescent="0.2">
      <c r="A110" s="276"/>
      <c r="B110" s="277"/>
      <c r="C110" s="362" t="s">
        <v>547</v>
      </c>
      <c r="D110" s="307"/>
      <c r="E110" s="283"/>
      <c r="F110" s="281"/>
      <c r="G110" s="285"/>
    </row>
    <row r="111" spans="1:7" ht="14.25" x14ac:dyDescent="0.2">
      <c r="A111" s="276"/>
      <c r="B111" s="277"/>
      <c r="C111" s="401" t="s">
        <v>548</v>
      </c>
      <c r="D111" s="331"/>
      <c r="E111" s="330"/>
      <c r="F111" s="308"/>
      <c r="G111" s="306"/>
    </row>
    <row r="112" spans="1:7" s="291" customFormat="1" ht="14.25" x14ac:dyDescent="0.2">
      <c r="A112" s="276"/>
      <c r="B112" s="277"/>
      <c r="C112" s="276"/>
      <c r="D112" s="458" t="s">
        <v>30</v>
      </c>
      <c r="E112" s="464">
        <v>1</v>
      </c>
      <c r="F112" s="460"/>
      <c r="G112" s="461">
        <f>E112*F112</f>
        <v>0</v>
      </c>
    </row>
    <row r="113" spans="1:7" s="291" customFormat="1" ht="14.25" x14ac:dyDescent="0.2">
      <c r="A113" s="276"/>
      <c r="B113" s="277"/>
      <c r="C113" s="276"/>
      <c r="D113" s="276"/>
      <c r="E113" s="317"/>
      <c r="F113" s="281"/>
      <c r="G113" s="285"/>
    </row>
    <row r="114" spans="1:7" s="291" customFormat="1" ht="143.25" customHeight="1" x14ac:dyDescent="0.2">
      <c r="A114" s="282" t="s">
        <v>570</v>
      </c>
      <c r="B114" s="277"/>
      <c r="C114" s="318" t="s">
        <v>571</v>
      </c>
      <c r="D114" s="319"/>
      <c r="E114" s="317"/>
      <c r="F114" s="281"/>
      <c r="G114" s="306"/>
    </row>
    <row r="115" spans="1:7" ht="14.25" x14ac:dyDescent="0.2">
      <c r="A115" s="276"/>
      <c r="B115" s="277"/>
      <c r="C115" s="362" t="s">
        <v>547</v>
      </c>
      <c r="D115" s="307"/>
      <c r="E115" s="283"/>
      <c r="F115" s="308"/>
      <c r="G115" s="306"/>
    </row>
    <row r="116" spans="1:7" ht="14.25" x14ac:dyDescent="0.2">
      <c r="A116" s="276"/>
      <c r="B116" s="277"/>
      <c r="C116" s="401" t="s">
        <v>548</v>
      </c>
      <c r="D116" s="331"/>
      <c r="E116" s="330"/>
      <c r="F116" s="308"/>
      <c r="G116" s="306"/>
    </row>
    <row r="117" spans="1:7" s="291" customFormat="1" ht="14.25" x14ac:dyDescent="0.2">
      <c r="A117" s="276"/>
      <c r="B117" s="277"/>
      <c r="C117" s="276"/>
      <c r="D117" s="458" t="s">
        <v>549</v>
      </c>
      <c r="E117" s="464">
        <v>1</v>
      </c>
      <c r="F117" s="460"/>
      <c r="G117" s="461">
        <f>E117*F117</f>
        <v>0</v>
      </c>
    </row>
    <row r="118" spans="1:7" s="291" customFormat="1" ht="14.25" x14ac:dyDescent="0.2">
      <c r="A118" s="276"/>
      <c r="B118" s="277"/>
      <c r="C118" s="276"/>
      <c r="D118" s="276"/>
      <c r="E118" s="317"/>
      <c r="F118" s="281"/>
      <c r="G118" s="285"/>
    </row>
    <row r="119" spans="1:7" s="327" customFormat="1" ht="381" customHeight="1" x14ac:dyDescent="0.2">
      <c r="A119" s="282" t="s">
        <v>572</v>
      </c>
      <c r="B119" s="321"/>
      <c r="C119" s="322" t="s">
        <v>573</v>
      </c>
      <c r="D119" s="323"/>
      <c r="E119" s="324"/>
      <c r="F119" s="325"/>
      <c r="G119" s="326"/>
    </row>
    <row r="120" spans="1:7" ht="14.25" x14ac:dyDescent="0.2">
      <c r="A120" s="276"/>
      <c r="B120" s="277"/>
      <c r="C120" s="362" t="s">
        <v>547</v>
      </c>
      <c r="D120" s="307"/>
      <c r="E120" s="283"/>
      <c r="F120" s="308"/>
      <c r="G120" s="306"/>
    </row>
    <row r="121" spans="1:7" ht="14.25" x14ac:dyDescent="0.2">
      <c r="A121" s="276"/>
      <c r="B121" s="277"/>
      <c r="C121" s="401" t="s">
        <v>548</v>
      </c>
      <c r="D121" s="331"/>
      <c r="E121" s="330"/>
      <c r="F121" s="308"/>
      <c r="G121" s="306"/>
    </row>
    <row r="122" spans="1:7" s="291" customFormat="1" ht="14.25" x14ac:dyDescent="0.2">
      <c r="A122" s="276"/>
      <c r="B122" s="277"/>
      <c r="C122" s="276"/>
      <c r="D122" s="458" t="s">
        <v>502</v>
      </c>
      <c r="E122" s="464">
        <v>2</v>
      </c>
      <c r="F122" s="460"/>
      <c r="G122" s="461">
        <f>E122*F122</f>
        <v>0</v>
      </c>
    </row>
    <row r="123" spans="1:7" s="327" customFormat="1" ht="13.5" customHeight="1" x14ac:dyDescent="0.25">
      <c r="A123" s="328"/>
      <c r="B123" s="321"/>
      <c r="C123" s="222"/>
      <c r="D123" s="222"/>
      <c r="E123" s="222"/>
      <c r="F123" s="325"/>
      <c r="G123" s="329"/>
    </row>
    <row r="124" spans="1:7" s="327" customFormat="1" ht="13.5" customHeight="1" x14ac:dyDescent="0.25">
      <c r="A124" s="328"/>
      <c r="B124" s="321"/>
      <c r="C124" s="222"/>
      <c r="D124" s="222"/>
      <c r="E124" s="222"/>
      <c r="F124" s="325"/>
      <c r="G124" s="329"/>
    </row>
    <row r="125" spans="1:7" s="327" customFormat="1" ht="89.25" customHeight="1" x14ac:dyDescent="0.2">
      <c r="A125" s="282" t="s">
        <v>574</v>
      </c>
      <c r="B125" s="321"/>
      <c r="C125" s="318" t="s">
        <v>575</v>
      </c>
      <c r="D125" s="323"/>
      <c r="E125" s="324"/>
      <c r="F125" s="325"/>
      <c r="G125" s="326"/>
    </row>
    <row r="126" spans="1:7" ht="14.25" x14ac:dyDescent="0.2">
      <c r="A126" s="276"/>
      <c r="B126" s="277"/>
      <c r="C126" s="362" t="s">
        <v>547</v>
      </c>
      <c r="D126" s="307"/>
      <c r="E126" s="283"/>
      <c r="F126" s="308"/>
      <c r="G126" s="306"/>
    </row>
    <row r="127" spans="1:7" ht="14.25" x14ac:dyDescent="0.2">
      <c r="A127" s="276"/>
      <c r="B127" s="277"/>
      <c r="C127" s="401" t="s">
        <v>548</v>
      </c>
      <c r="D127" s="310"/>
      <c r="E127" s="309"/>
      <c r="F127" s="308"/>
      <c r="G127" s="306"/>
    </row>
    <row r="128" spans="1:7" s="291" customFormat="1" ht="14.25" x14ac:dyDescent="0.2">
      <c r="A128" s="276"/>
      <c r="B128" s="277"/>
      <c r="C128" s="276"/>
      <c r="D128" s="276" t="s">
        <v>502</v>
      </c>
      <c r="E128" s="317">
        <v>2</v>
      </c>
      <c r="F128" s="281"/>
      <c r="G128" s="285">
        <f>E128*F128</f>
        <v>0</v>
      </c>
    </row>
    <row r="129" spans="1:7" s="291" customFormat="1" ht="14.25" x14ac:dyDescent="0.2">
      <c r="A129" s="276"/>
      <c r="B129" s="277"/>
      <c r="C129" s="276"/>
      <c r="D129" s="276"/>
      <c r="E129" s="317"/>
      <c r="F129" s="281"/>
      <c r="G129" s="285"/>
    </row>
    <row r="130" spans="1:7" s="327" customFormat="1" ht="316.5" customHeight="1" x14ac:dyDescent="0.2">
      <c r="A130" s="282" t="s">
        <v>576</v>
      </c>
      <c r="B130" s="321"/>
      <c r="C130" s="318" t="s">
        <v>577</v>
      </c>
      <c r="D130" s="323"/>
      <c r="E130" s="324"/>
      <c r="F130" s="325"/>
      <c r="G130" s="326"/>
    </row>
    <row r="131" spans="1:7" ht="14.25" x14ac:dyDescent="0.2">
      <c r="A131" s="276"/>
      <c r="B131" s="277"/>
      <c r="C131" s="362" t="s">
        <v>547</v>
      </c>
      <c r="D131" s="307"/>
      <c r="E131" s="283"/>
      <c r="F131" s="281"/>
      <c r="G131" s="285"/>
    </row>
    <row r="132" spans="1:7" ht="14.25" x14ac:dyDescent="0.2">
      <c r="A132" s="276"/>
      <c r="B132" s="277"/>
      <c r="C132" s="401" t="s">
        <v>548</v>
      </c>
      <c r="D132" s="331"/>
      <c r="E132" s="330"/>
      <c r="F132" s="281"/>
      <c r="G132" s="285"/>
    </row>
    <row r="133" spans="1:7" s="291" customFormat="1" ht="14.25" x14ac:dyDescent="0.2">
      <c r="A133" s="276"/>
      <c r="B133" s="277"/>
      <c r="C133" s="276"/>
      <c r="D133" s="458" t="s">
        <v>502</v>
      </c>
      <c r="E133" s="464">
        <v>2</v>
      </c>
      <c r="F133" s="460"/>
      <c r="G133" s="461">
        <f>E133*F133</f>
        <v>0</v>
      </c>
    </row>
    <row r="134" spans="1:7" ht="14.25" x14ac:dyDescent="0.2">
      <c r="A134" s="276"/>
      <c r="B134" s="277"/>
      <c r="C134" s="330"/>
      <c r="D134" s="331"/>
      <c r="E134" s="330"/>
      <c r="F134" s="281"/>
      <c r="G134" s="285"/>
    </row>
    <row r="135" spans="1:7" s="275" customFormat="1" ht="75" customHeight="1" x14ac:dyDescent="0.2">
      <c r="A135" s="282" t="s">
        <v>578</v>
      </c>
      <c r="C135" s="318" t="s">
        <v>579</v>
      </c>
      <c r="D135" s="276"/>
      <c r="E135" s="276"/>
      <c r="F135" s="281"/>
      <c r="G135" s="285"/>
    </row>
    <row r="136" spans="1:7" ht="14.25" x14ac:dyDescent="0.2">
      <c r="A136" s="276"/>
      <c r="B136" s="277"/>
      <c r="C136" s="362" t="s">
        <v>547</v>
      </c>
      <c r="D136" s="307"/>
      <c r="E136" s="283"/>
      <c r="F136" s="308"/>
      <c r="G136" s="306"/>
    </row>
    <row r="137" spans="1:7" ht="14.25" x14ac:dyDescent="0.2">
      <c r="A137" s="276"/>
      <c r="B137" s="277"/>
      <c r="C137" s="401" t="s">
        <v>548</v>
      </c>
      <c r="D137" s="310"/>
      <c r="E137" s="309"/>
      <c r="F137" s="308"/>
      <c r="G137" s="306"/>
    </row>
    <row r="138" spans="1:7" s="333" customFormat="1" ht="14.25" x14ac:dyDescent="0.2">
      <c r="A138" s="276"/>
      <c r="B138" s="277"/>
      <c r="C138" s="332" t="s">
        <v>580</v>
      </c>
      <c r="D138" s="276" t="s">
        <v>30</v>
      </c>
      <c r="E138" s="317">
        <v>2</v>
      </c>
      <c r="F138" s="281"/>
      <c r="G138" s="285">
        <f>E138*F138</f>
        <v>0</v>
      </c>
    </row>
    <row r="139" spans="1:7" ht="14.25" x14ac:dyDescent="0.2">
      <c r="A139" s="276"/>
      <c r="B139" s="277"/>
      <c r="C139" s="330"/>
      <c r="D139" s="331"/>
      <c r="E139" s="330"/>
      <c r="F139" s="281"/>
      <c r="G139" s="285"/>
    </row>
    <row r="140" spans="1:7" s="333" customFormat="1" ht="87.75" customHeight="1" x14ac:dyDescent="0.2">
      <c r="A140" s="282" t="s">
        <v>581</v>
      </c>
      <c r="B140" s="277"/>
      <c r="C140" s="318" t="s">
        <v>582</v>
      </c>
      <c r="D140" s="334"/>
      <c r="E140" s="317"/>
      <c r="F140" s="281"/>
      <c r="G140" s="306"/>
    </row>
    <row r="141" spans="1:7" s="333" customFormat="1" ht="14.25" x14ac:dyDescent="0.2">
      <c r="A141" s="276"/>
      <c r="B141" s="277"/>
      <c r="C141" s="362" t="s">
        <v>547</v>
      </c>
      <c r="D141" s="335"/>
      <c r="E141" s="283"/>
      <c r="F141" s="308"/>
      <c r="G141" s="306"/>
    </row>
    <row r="142" spans="1:7" s="333" customFormat="1" ht="14.25" x14ac:dyDescent="0.2">
      <c r="A142" s="276"/>
      <c r="B142" s="277"/>
      <c r="C142" s="401" t="s">
        <v>548</v>
      </c>
      <c r="D142" s="336"/>
      <c r="E142" s="309"/>
      <c r="F142" s="308"/>
      <c r="G142" s="306"/>
    </row>
    <row r="143" spans="1:7" s="333" customFormat="1" ht="14.25" x14ac:dyDescent="0.2">
      <c r="A143" s="276"/>
      <c r="B143" s="277"/>
      <c r="C143" s="332" t="s">
        <v>583</v>
      </c>
      <c r="D143" s="276" t="s">
        <v>30</v>
      </c>
      <c r="E143" s="317">
        <v>6</v>
      </c>
      <c r="F143" s="281"/>
      <c r="G143" s="285">
        <f>E143*F143</f>
        <v>0</v>
      </c>
    </row>
    <row r="144" spans="1:7" s="333" customFormat="1" ht="14.25" x14ac:dyDescent="0.2">
      <c r="A144" s="276"/>
      <c r="B144" s="277"/>
      <c r="C144" s="332"/>
      <c r="D144" s="276"/>
      <c r="E144" s="317"/>
      <c r="F144" s="281"/>
      <c r="G144" s="285"/>
    </row>
    <row r="145" spans="1:7" s="333" customFormat="1" ht="14.25" x14ac:dyDescent="0.2">
      <c r="A145" s="276"/>
      <c r="B145" s="277"/>
      <c r="C145" s="332"/>
      <c r="D145" s="276"/>
      <c r="E145" s="317"/>
      <c r="F145" s="281"/>
      <c r="G145" s="285"/>
    </row>
    <row r="146" spans="1:7" s="333" customFormat="1" ht="87.75" customHeight="1" x14ac:dyDescent="0.2">
      <c r="A146" s="282" t="s">
        <v>584</v>
      </c>
      <c r="B146" s="277"/>
      <c r="C146" s="318" t="s">
        <v>585</v>
      </c>
      <c r="D146" s="334"/>
      <c r="E146" s="317"/>
      <c r="F146" s="281"/>
      <c r="G146" s="306"/>
    </row>
    <row r="147" spans="1:7" s="333" customFormat="1" ht="14.25" x14ac:dyDescent="0.2">
      <c r="A147" s="276"/>
      <c r="B147" s="277"/>
      <c r="C147" s="362" t="s">
        <v>547</v>
      </c>
      <c r="D147" s="335"/>
      <c r="E147" s="283"/>
      <c r="F147" s="308"/>
      <c r="G147" s="306"/>
    </row>
    <row r="148" spans="1:7" s="333" customFormat="1" ht="14.25" x14ac:dyDescent="0.2">
      <c r="A148" s="276"/>
      <c r="B148" s="277"/>
      <c r="C148" s="401" t="s">
        <v>548</v>
      </c>
      <c r="D148" s="476"/>
      <c r="E148" s="330"/>
      <c r="F148" s="308"/>
      <c r="G148" s="306"/>
    </row>
    <row r="149" spans="1:7" s="333" customFormat="1" ht="14.25" x14ac:dyDescent="0.2">
      <c r="A149" s="276"/>
      <c r="B149" s="277"/>
      <c r="C149" s="332"/>
      <c r="D149" s="458" t="s">
        <v>30</v>
      </c>
      <c r="E149" s="464">
        <v>2</v>
      </c>
      <c r="F149" s="460"/>
      <c r="G149" s="461">
        <f>E149*F149</f>
        <v>0</v>
      </c>
    </row>
    <row r="150" spans="1:7" s="333" customFormat="1" ht="14.25" x14ac:dyDescent="0.2">
      <c r="A150" s="276"/>
      <c r="B150" s="277"/>
      <c r="C150" s="332"/>
      <c r="D150" s="276"/>
      <c r="E150" s="317"/>
      <c r="F150" s="281"/>
      <c r="G150" s="285"/>
    </row>
    <row r="151" spans="1:7" s="275" customFormat="1" ht="71.25" x14ac:dyDescent="0.2">
      <c r="A151" s="282" t="s">
        <v>586</v>
      </c>
      <c r="C151" s="318" t="s">
        <v>587</v>
      </c>
      <c r="F151" s="337"/>
      <c r="G151" s="285"/>
    </row>
    <row r="152" spans="1:7" ht="14.25" x14ac:dyDescent="0.2">
      <c r="A152" s="276"/>
      <c r="B152" s="277"/>
      <c r="C152" s="362" t="s">
        <v>547</v>
      </c>
      <c r="D152" s="307"/>
      <c r="E152" s="283"/>
      <c r="F152" s="308"/>
      <c r="G152" s="306"/>
    </row>
    <row r="153" spans="1:7" ht="14.25" x14ac:dyDescent="0.2">
      <c r="A153" s="276"/>
      <c r="B153" s="277"/>
      <c r="C153" s="401" t="s">
        <v>548</v>
      </c>
      <c r="D153" s="331"/>
      <c r="E153" s="330"/>
      <c r="F153" s="308"/>
      <c r="G153" s="306"/>
    </row>
    <row r="154" spans="1:7" s="275" customFormat="1" ht="14.25" x14ac:dyDescent="0.2">
      <c r="D154" s="458" t="s">
        <v>502</v>
      </c>
      <c r="E154" s="458">
        <v>2</v>
      </c>
      <c r="F154" s="460"/>
      <c r="G154" s="461">
        <f>F154*E154</f>
        <v>0</v>
      </c>
    </row>
    <row r="155" spans="1:7" s="327" customFormat="1" ht="14.25" x14ac:dyDescent="0.2">
      <c r="A155" s="328"/>
      <c r="B155" s="321"/>
      <c r="C155" s="328"/>
      <c r="D155" s="328"/>
      <c r="E155" s="338"/>
      <c r="F155" s="325"/>
      <c r="G155" s="329"/>
    </row>
    <row r="156" spans="1:7" s="275" customFormat="1" ht="14.25" x14ac:dyDescent="0.2">
      <c r="A156" s="282" t="s">
        <v>588</v>
      </c>
      <c r="C156" s="275" t="s">
        <v>589</v>
      </c>
      <c r="F156" s="337"/>
      <c r="G156" s="285"/>
    </row>
    <row r="157" spans="1:7" s="275" customFormat="1" ht="14.25" x14ac:dyDescent="0.2">
      <c r="C157" s="275" t="s">
        <v>590</v>
      </c>
      <c r="F157" s="337"/>
      <c r="G157" s="285"/>
    </row>
    <row r="158" spans="1:7" s="275" customFormat="1" ht="28.5" x14ac:dyDescent="0.2">
      <c r="C158" s="275" t="s">
        <v>591</v>
      </c>
      <c r="F158" s="337"/>
      <c r="G158" s="285"/>
    </row>
    <row r="159" spans="1:7" ht="14.25" x14ac:dyDescent="0.2">
      <c r="A159" s="276"/>
      <c r="B159" s="277"/>
      <c r="C159" s="362" t="s">
        <v>547</v>
      </c>
      <c r="D159" s="307"/>
      <c r="E159" s="283"/>
      <c r="F159" s="308"/>
      <c r="G159" s="306"/>
    </row>
    <row r="160" spans="1:7" ht="14.25" x14ac:dyDescent="0.2">
      <c r="A160" s="276"/>
      <c r="B160" s="277"/>
      <c r="C160" s="401" t="s">
        <v>548</v>
      </c>
      <c r="D160" s="331"/>
      <c r="E160" s="330"/>
      <c r="F160" s="308"/>
      <c r="G160" s="306"/>
    </row>
    <row r="161" spans="1:7" s="275" customFormat="1" ht="14.25" x14ac:dyDescent="0.2">
      <c r="D161" s="458" t="s">
        <v>502</v>
      </c>
      <c r="E161" s="458">
        <v>2</v>
      </c>
      <c r="F161" s="460"/>
      <c r="G161" s="461">
        <f>F161*E161</f>
        <v>0</v>
      </c>
    </row>
    <row r="162" spans="1:7" s="327" customFormat="1" ht="18" customHeight="1" x14ac:dyDescent="0.2">
      <c r="A162" s="328"/>
      <c r="B162" s="321"/>
      <c r="C162" s="318"/>
      <c r="D162" s="339"/>
      <c r="E162" s="324"/>
      <c r="F162" s="325"/>
      <c r="G162" s="326"/>
    </row>
    <row r="163" spans="1:7" s="296" customFormat="1" ht="88.5" customHeight="1" x14ac:dyDescent="0.2">
      <c r="A163" s="282" t="s">
        <v>592</v>
      </c>
      <c r="B163" s="340"/>
      <c r="C163" s="303" t="s">
        <v>593</v>
      </c>
      <c r="D163" s="341"/>
      <c r="E163" s="342"/>
      <c r="F163" s="295"/>
      <c r="G163" s="295"/>
    </row>
    <row r="164" spans="1:7" ht="14.25" x14ac:dyDescent="0.2">
      <c r="A164" s="276"/>
      <c r="B164" s="277"/>
      <c r="C164" s="362" t="s">
        <v>547</v>
      </c>
      <c r="D164" s="307"/>
      <c r="E164" s="283"/>
      <c r="F164" s="308"/>
      <c r="G164" s="306"/>
    </row>
    <row r="165" spans="1:7" ht="14.25" x14ac:dyDescent="0.2">
      <c r="A165" s="276"/>
      <c r="B165" s="277"/>
      <c r="C165" s="401" t="s">
        <v>548</v>
      </c>
      <c r="D165" s="331"/>
      <c r="E165" s="330"/>
      <c r="F165" s="308"/>
      <c r="G165" s="306"/>
    </row>
    <row r="166" spans="1:7" s="291" customFormat="1" ht="14.25" x14ac:dyDescent="0.2">
      <c r="A166" s="276"/>
      <c r="B166" s="277"/>
      <c r="D166" s="458" t="s">
        <v>502</v>
      </c>
      <c r="E166" s="458">
        <v>1</v>
      </c>
      <c r="F166" s="460"/>
      <c r="G166" s="461">
        <f>E166*F166</f>
        <v>0</v>
      </c>
    </row>
    <row r="167" spans="1:7" s="291" customFormat="1" ht="14.25" x14ac:dyDescent="0.2">
      <c r="A167" s="276"/>
      <c r="B167" s="277"/>
      <c r="D167" s="276"/>
      <c r="E167" s="276"/>
      <c r="F167" s="281"/>
      <c r="G167" s="285"/>
    </row>
    <row r="168" spans="1:7" s="291" customFormat="1" ht="74.25" customHeight="1" x14ac:dyDescent="0.2">
      <c r="A168" s="282" t="s">
        <v>594</v>
      </c>
      <c r="B168" s="277"/>
      <c r="C168" s="318" t="s">
        <v>595</v>
      </c>
      <c r="D168" s="319"/>
      <c r="E168" s="317"/>
      <c r="F168" s="281"/>
      <c r="G168" s="306"/>
    </row>
    <row r="169" spans="1:7" ht="14.25" x14ac:dyDescent="0.2">
      <c r="A169" s="276"/>
      <c r="B169" s="277"/>
      <c r="C169" s="362" t="s">
        <v>547</v>
      </c>
      <c r="D169" s="307"/>
      <c r="E169" s="283"/>
      <c r="F169" s="281"/>
      <c r="G169" s="285"/>
    </row>
    <row r="170" spans="1:7" ht="14.25" x14ac:dyDescent="0.2">
      <c r="A170" s="276"/>
      <c r="B170" s="277"/>
      <c r="C170" s="401" t="s">
        <v>548</v>
      </c>
      <c r="D170" s="331"/>
      <c r="E170" s="330"/>
      <c r="F170" s="308"/>
      <c r="G170" s="306"/>
    </row>
    <row r="171" spans="1:7" s="291" customFormat="1" ht="14.25" x14ac:dyDescent="0.2">
      <c r="A171" s="276"/>
      <c r="B171" s="277"/>
      <c r="C171" s="276"/>
      <c r="D171" s="458" t="s">
        <v>30</v>
      </c>
      <c r="E171" s="464">
        <v>4</v>
      </c>
      <c r="F171" s="460"/>
      <c r="G171" s="461">
        <f>E171*F171</f>
        <v>0</v>
      </c>
    </row>
    <row r="172" spans="1:7" s="291" customFormat="1" ht="14.25" x14ac:dyDescent="0.2">
      <c r="A172" s="276"/>
      <c r="B172" s="277"/>
      <c r="C172" s="276"/>
      <c r="D172" s="276"/>
      <c r="E172" s="317"/>
      <c r="F172" s="281"/>
      <c r="G172" s="285"/>
    </row>
    <row r="173" spans="1:7" s="296" customFormat="1" ht="85.5" customHeight="1" x14ac:dyDescent="0.2">
      <c r="A173" s="282" t="s">
        <v>596</v>
      </c>
      <c r="B173" s="340"/>
      <c r="C173" s="283" t="s">
        <v>597</v>
      </c>
      <c r="D173" s="341"/>
      <c r="E173" s="343"/>
      <c r="F173" s="295"/>
      <c r="G173" s="344"/>
    </row>
    <row r="174" spans="1:7" ht="14.25" x14ac:dyDescent="0.2">
      <c r="A174" s="276"/>
      <c r="B174" s="277"/>
      <c r="C174" s="362" t="s">
        <v>547</v>
      </c>
      <c r="D174" s="307"/>
      <c r="E174" s="283"/>
      <c r="F174" s="281"/>
      <c r="G174" s="285"/>
    </row>
    <row r="175" spans="1:7" ht="14.25" x14ac:dyDescent="0.2">
      <c r="A175" s="276"/>
      <c r="B175" s="277"/>
      <c r="C175" s="401" t="s">
        <v>548</v>
      </c>
      <c r="D175" s="331"/>
      <c r="E175" s="330"/>
      <c r="F175" s="281"/>
      <c r="G175" s="285"/>
    </row>
    <row r="176" spans="1:7" s="291" customFormat="1" ht="14.25" x14ac:dyDescent="0.2">
      <c r="A176" s="282"/>
      <c r="B176" s="277"/>
      <c r="C176" s="285"/>
      <c r="D176" s="462" t="s">
        <v>502</v>
      </c>
      <c r="E176" s="463">
        <v>1</v>
      </c>
      <c r="F176" s="460"/>
      <c r="G176" s="461">
        <f>E176*F176</f>
        <v>0</v>
      </c>
    </row>
    <row r="177" spans="1:7" s="291" customFormat="1" ht="14.25" x14ac:dyDescent="0.2">
      <c r="A177" s="276"/>
      <c r="B177" s="277"/>
      <c r="D177" s="276"/>
      <c r="E177" s="276"/>
      <c r="F177" s="281"/>
      <c r="G177" s="285"/>
    </row>
    <row r="178" spans="1:7" s="291" customFormat="1" ht="14.25" x14ac:dyDescent="0.2">
      <c r="A178" s="276"/>
      <c r="B178" s="277"/>
      <c r="D178" s="276"/>
      <c r="E178" s="276"/>
      <c r="F178" s="281"/>
      <c r="G178" s="285"/>
    </row>
    <row r="179" spans="1:7" s="291" customFormat="1" ht="28.5" x14ac:dyDescent="0.2">
      <c r="A179" s="282" t="s">
        <v>598</v>
      </c>
      <c r="B179" s="277"/>
      <c r="C179" s="303" t="s">
        <v>599</v>
      </c>
      <c r="D179" s="345"/>
      <c r="E179" s="319"/>
      <c r="F179" s="281"/>
      <c r="G179" s="306"/>
    </row>
    <row r="180" spans="1:7" s="291" customFormat="1" ht="14.25" customHeight="1" x14ac:dyDescent="0.2">
      <c r="A180" s="282"/>
      <c r="B180" s="277"/>
      <c r="C180" s="283" t="s">
        <v>600</v>
      </c>
      <c r="D180" s="458" t="s">
        <v>30</v>
      </c>
      <c r="E180" s="462">
        <v>4</v>
      </c>
      <c r="F180" s="460"/>
      <c r="G180" s="461">
        <f>E180*F180</f>
        <v>0</v>
      </c>
    </row>
    <row r="181" spans="1:7" s="291" customFormat="1" ht="14.25" customHeight="1" x14ac:dyDescent="0.2">
      <c r="A181" s="282"/>
      <c r="B181" s="277"/>
      <c r="C181" s="283"/>
      <c r="D181" s="276"/>
      <c r="E181" s="289"/>
      <c r="F181" s="281"/>
      <c r="G181" s="285"/>
    </row>
    <row r="182" spans="1:7" s="291" customFormat="1" ht="116.25" customHeight="1" x14ac:dyDescent="0.2">
      <c r="A182" s="282" t="s">
        <v>601</v>
      </c>
      <c r="B182" s="277"/>
      <c r="C182" s="318" t="s">
        <v>602</v>
      </c>
      <c r="D182" s="319"/>
      <c r="E182" s="290"/>
      <c r="F182" s="281"/>
      <c r="G182" s="306"/>
    </row>
    <row r="183" spans="1:7" ht="14.25" x14ac:dyDescent="0.2">
      <c r="A183" s="276"/>
      <c r="B183" s="277"/>
      <c r="C183" s="362" t="s">
        <v>547</v>
      </c>
      <c r="D183" s="307"/>
      <c r="E183" s="283"/>
      <c r="F183" s="281"/>
      <c r="G183" s="285"/>
    </row>
    <row r="184" spans="1:7" ht="14.25" x14ac:dyDescent="0.2">
      <c r="A184" s="276"/>
      <c r="B184" s="277"/>
      <c r="C184" s="401" t="s">
        <v>548</v>
      </c>
      <c r="D184" s="310"/>
      <c r="E184" s="309"/>
      <c r="F184" s="281"/>
      <c r="G184" s="285"/>
    </row>
    <row r="185" spans="1:7" s="291" customFormat="1" ht="14.25" customHeight="1" x14ac:dyDescent="0.2">
      <c r="A185" s="282"/>
      <c r="B185" s="277"/>
      <c r="C185" s="330" t="s">
        <v>893</v>
      </c>
      <c r="D185" s="276"/>
      <c r="E185" s="289"/>
      <c r="F185" s="281"/>
      <c r="G185" s="306"/>
    </row>
    <row r="186" spans="1:7" s="291" customFormat="1" ht="14.25" customHeight="1" x14ac:dyDescent="0.2">
      <c r="A186" s="282"/>
      <c r="B186" s="277"/>
      <c r="C186" s="330" t="s">
        <v>894</v>
      </c>
      <c r="D186" s="276"/>
      <c r="E186" s="289"/>
      <c r="F186" s="281"/>
      <c r="G186" s="306"/>
    </row>
    <row r="187" spans="1:7" s="291" customFormat="1" ht="14.25" customHeight="1" x14ac:dyDescent="0.2">
      <c r="A187" s="282"/>
      <c r="B187" s="277"/>
      <c r="C187" s="330" t="s">
        <v>895</v>
      </c>
      <c r="D187" s="311"/>
      <c r="E187" s="346"/>
      <c r="F187" s="281"/>
      <c r="G187" s="306"/>
    </row>
    <row r="188" spans="1:7" s="291" customFormat="1" ht="14.25" x14ac:dyDescent="0.2">
      <c r="A188" s="276"/>
      <c r="B188" s="277"/>
      <c r="C188" s="276"/>
      <c r="D188" s="458" t="s">
        <v>502</v>
      </c>
      <c r="E188" s="464">
        <v>1</v>
      </c>
      <c r="F188" s="460"/>
      <c r="G188" s="461">
        <f>F188*E188</f>
        <v>0</v>
      </c>
    </row>
    <row r="189" spans="1:7" s="291" customFormat="1" ht="14.25" x14ac:dyDescent="0.2">
      <c r="A189" s="276"/>
      <c r="B189" s="277"/>
      <c r="C189" s="276"/>
      <c r="D189" s="276"/>
      <c r="E189" s="317"/>
      <c r="F189" s="281"/>
      <c r="G189" s="285"/>
    </row>
    <row r="190" spans="1:7" s="291" customFormat="1" ht="45.75" customHeight="1" x14ac:dyDescent="0.2">
      <c r="A190" s="282" t="s">
        <v>603</v>
      </c>
      <c r="B190" s="277"/>
      <c r="C190" s="275" t="s">
        <v>604</v>
      </c>
      <c r="D190" s="276"/>
      <c r="E190" s="276"/>
      <c r="F190" s="281"/>
      <c r="G190" s="276"/>
    </row>
    <row r="191" spans="1:7" s="291" customFormat="1" ht="14.25" x14ac:dyDescent="0.2">
      <c r="A191" s="276"/>
      <c r="B191" s="277"/>
      <c r="C191" s="283" t="s">
        <v>605</v>
      </c>
      <c r="D191" s="276"/>
      <c r="E191" s="276"/>
      <c r="F191" s="281"/>
      <c r="G191" s="276"/>
    </row>
    <row r="192" spans="1:7" s="291" customFormat="1" ht="14.25" x14ac:dyDescent="0.2">
      <c r="A192" s="276"/>
      <c r="B192" s="277"/>
      <c r="C192" s="283" t="s">
        <v>606</v>
      </c>
      <c r="D192" s="276"/>
      <c r="E192" s="276"/>
      <c r="F192" s="281"/>
      <c r="G192" s="276"/>
    </row>
    <row r="193" spans="1:7" s="291" customFormat="1" ht="14.25" x14ac:dyDescent="0.2">
      <c r="A193" s="276"/>
      <c r="B193" s="277"/>
      <c r="C193" s="283" t="s">
        <v>607</v>
      </c>
      <c r="D193" s="276"/>
      <c r="E193" s="276"/>
      <c r="F193" s="281"/>
      <c r="G193" s="276"/>
    </row>
    <row r="194" spans="1:7" s="291" customFormat="1" ht="14.25" x14ac:dyDescent="0.2">
      <c r="A194" s="276"/>
      <c r="B194" s="277"/>
      <c r="C194" s="283" t="s">
        <v>608</v>
      </c>
      <c r="D194" s="276"/>
      <c r="E194" s="276"/>
      <c r="F194" s="281"/>
      <c r="G194" s="276"/>
    </row>
    <row r="195" spans="1:7" s="291" customFormat="1" ht="14.25" x14ac:dyDescent="0.2">
      <c r="A195" s="276"/>
      <c r="B195" s="277"/>
      <c r="C195" s="283" t="s">
        <v>609</v>
      </c>
      <c r="D195" s="276"/>
      <c r="E195" s="276"/>
      <c r="F195" s="281"/>
      <c r="G195" s="276"/>
    </row>
    <row r="196" spans="1:7" s="291" customFormat="1" ht="14.25" x14ac:dyDescent="0.2">
      <c r="A196" s="276"/>
      <c r="B196" s="277"/>
      <c r="C196" s="330" t="s">
        <v>610</v>
      </c>
      <c r="D196" s="311"/>
      <c r="E196" s="311"/>
      <c r="F196" s="281"/>
      <c r="G196" s="276"/>
    </row>
    <row r="197" spans="1:7" ht="14.25" x14ac:dyDescent="0.2">
      <c r="A197" s="276"/>
      <c r="B197" s="277"/>
      <c r="C197" s="362" t="s">
        <v>547</v>
      </c>
      <c r="D197" s="307"/>
      <c r="E197" s="283"/>
      <c r="F197" s="308"/>
      <c r="G197" s="306"/>
    </row>
    <row r="198" spans="1:7" ht="14.25" x14ac:dyDescent="0.2">
      <c r="A198" s="276"/>
      <c r="B198" s="277"/>
      <c r="C198" s="401" t="s">
        <v>548</v>
      </c>
      <c r="D198" s="331"/>
      <c r="E198" s="330"/>
      <c r="F198" s="308"/>
      <c r="G198" s="306"/>
    </row>
    <row r="199" spans="1:7" s="291" customFormat="1" ht="15" x14ac:dyDescent="0.2">
      <c r="A199" s="276"/>
      <c r="B199" s="277"/>
      <c r="C199" s="347"/>
      <c r="D199" s="458" t="s">
        <v>502</v>
      </c>
      <c r="E199" s="458">
        <v>4</v>
      </c>
      <c r="F199" s="460"/>
      <c r="G199" s="461">
        <f>E199*F199</f>
        <v>0</v>
      </c>
    </row>
    <row r="200" spans="1:7" s="291" customFormat="1" ht="15" x14ac:dyDescent="0.2">
      <c r="A200" s="276"/>
      <c r="B200" s="277"/>
      <c r="C200" s="347"/>
      <c r="D200" s="276"/>
      <c r="E200" s="276"/>
      <c r="F200" s="281"/>
      <c r="G200" s="285"/>
    </row>
    <row r="201" spans="1:7" s="291" customFormat="1" ht="45" customHeight="1" x14ac:dyDescent="0.2">
      <c r="A201" s="282" t="s">
        <v>611</v>
      </c>
      <c r="B201" s="277"/>
      <c r="C201" s="275" t="s">
        <v>612</v>
      </c>
      <c r="D201" s="276"/>
      <c r="E201" s="276"/>
      <c r="F201" s="281"/>
      <c r="G201" s="276"/>
    </row>
    <row r="202" spans="1:7" s="291" customFormat="1" ht="14.25" x14ac:dyDescent="0.2">
      <c r="A202" s="276"/>
      <c r="B202" s="277"/>
      <c r="C202" s="283" t="s">
        <v>613</v>
      </c>
      <c r="D202" s="276"/>
      <c r="E202" s="276"/>
      <c r="F202" s="281"/>
      <c r="G202" s="276"/>
    </row>
    <row r="203" spans="1:7" s="291" customFormat="1" ht="14.25" x14ac:dyDescent="0.2">
      <c r="A203" s="276"/>
      <c r="B203" s="277"/>
      <c r="C203" s="283" t="s">
        <v>614</v>
      </c>
      <c r="D203" s="276"/>
      <c r="E203" s="276"/>
      <c r="F203" s="281"/>
      <c r="G203" s="276"/>
    </row>
    <row r="204" spans="1:7" s="291" customFormat="1" ht="14.25" x14ac:dyDescent="0.2">
      <c r="A204" s="276"/>
      <c r="B204" s="277"/>
      <c r="C204" s="283" t="s">
        <v>615</v>
      </c>
      <c r="D204" s="276"/>
      <c r="E204" s="276"/>
      <c r="F204" s="281"/>
      <c r="G204" s="276"/>
    </row>
    <row r="205" spans="1:7" s="291" customFormat="1" ht="14.25" x14ac:dyDescent="0.2">
      <c r="A205" s="276"/>
      <c r="B205" s="277"/>
      <c r="C205" s="283" t="s">
        <v>616</v>
      </c>
      <c r="D205" s="276"/>
      <c r="E205" s="276"/>
      <c r="F205" s="281"/>
      <c r="G205" s="276"/>
    </row>
    <row r="206" spans="1:7" s="291" customFormat="1" ht="14.25" x14ac:dyDescent="0.2">
      <c r="A206" s="276"/>
      <c r="B206" s="277"/>
      <c r="C206" s="283" t="s">
        <v>609</v>
      </c>
      <c r="D206" s="276"/>
      <c r="E206" s="276"/>
      <c r="F206" s="281"/>
      <c r="G206" s="276"/>
    </row>
    <row r="207" spans="1:7" s="291" customFormat="1" ht="14.25" x14ac:dyDescent="0.2">
      <c r="A207" s="276"/>
      <c r="B207" s="277"/>
      <c r="C207" s="330" t="s">
        <v>617</v>
      </c>
      <c r="D207" s="311"/>
      <c r="E207" s="311"/>
      <c r="F207" s="281"/>
      <c r="G207" s="276"/>
    </row>
    <row r="208" spans="1:7" ht="14.25" x14ac:dyDescent="0.2">
      <c r="A208" s="276"/>
      <c r="B208" s="277"/>
      <c r="C208" s="362" t="s">
        <v>547</v>
      </c>
      <c r="D208" s="307"/>
      <c r="E208" s="283"/>
      <c r="F208" s="308"/>
      <c r="G208" s="306"/>
    </row>
    <row r="209" spans="1:7" ht="14.25" x14ac:dyDescent="0.2">
      <c r="A209" s="276"/>
      <c r="B209" s="277"/>
      <c r="C209" s="401" t="s">
        <v>548</v>
      </c>
      <c r="D209" s="331"/>
      <c r="E209" s="330"/>
      <c r="F209" s="308"/>
      <c r="G209" s="306"/>
    </row>
    <row r="210" spans="1:7" s="291" customFormat="1" ht="15" x14ac:dyDescent="0.2">
      <c r="A210" s="276"/>
      <c r="B210" s="277"/>
      <c r="C210" s="347"/>
      <c r="D210" s="458" t="s">
        <v>502</v>
      </c>
      <c r="E210" s="458">
        <v>2</v>
      </c>
      <c r="F210" s="460"/>
      <c r="G210" s="461">
        <f>E210*F210</f>
        <v>0</v>
      </c>
    </row>
    <row r="211" spans="1:7" s="291" customFormat="1" ht="15" x14ac:dyDescent="0.2">
      <c r="A211" s="276"/>
      <c r="B211" s="277"/>
      <c r="C211" s="347"/>
      <c r="D211" s="276"/>
      <c r="E211" s="276"/>
      <c r="F211" s="281"/>
      <c r="G211" s="285"/>
    </row>
    <row r="212" spans="1:7" s="291" customFormat="1" ht="58.5" customHeight="1" x14ac:dyDescent="0.2">
      <c r="A212" s="282" t="s">
        <v>618</v>
      </c>
      <c r="B212" s="277"/>
      <c r="C212" s="348" t="s">
        <v>619</v>
      </c>
      <c r="D212" s="345"/>
      <c r="E212" s="349"/>
      <c r="F212" s="281"/>
      <c r="G212" s="306"/>
    </row>
    <row r="213" spans="1:7" s="291" customFormat="1" ht="14.25" customHeight="1" x14ac:dyDescent="0.2">
      <c r="A213" s="282"/>
      <c r="B213" s="277"/>
      <c r="C213" s="283" t="s">
        <v>620</v>
      </c>
      <c r="D213" s="458" t="s">
        <v>30</v>
      </c>
      <c r="E213" s="477">
        <v>4</v>
      </c>
      <c r="F213" s="460"/>
      <c r="G213" s="461">
        <f t="shared" ref="G213:G218" si="0">F213*E213</f>
        <v>0</v>
      </c>
    </row>
    <row r="214" spans="1:7" s="333" customFormat="1" ht="14.25" customHeight="1" x14ac:dyDescent="0.2">
      <c r="A214" s="282"/>
      <c r="B214" s="277"/>
      <c r="C214" s="283" t="s">
        <v>621</v>
      </c>
      <c r="D214" s="458" t="s">
        <v>30</v>
      </c>
      <c r="E214" s="477">
        <v>4</v>
      </c>
      <c r="F214" s="460"/>
      <c r="G214" s="461">
        <f t="shared" si="0"/>
        <v>0</v>
      </c>
    </row>
    <row r="215" spans="1:7" s="333" customFormat="1" ht="14.25" customHeight="1" x14ac:dyDescent="0.2">
      <c r="A215" s="282"/>
      <c r="B215" s="277"/>
      <c r="C215" s="283" t="s">
        <v>622</v>
      </c>
      <c r="D215" s="458" t="s">
        <v>30</v>
      </c>
      <c r="E215" s="477">
        <v>6</v>
      </c>
      <c r="F215" s="460"/>
      <c r="G215" s="461">
        <f>F215*E215</f>
        <v>0</v>
      </c>
    </row>
    <row r="216" spans="1:7" s="333" customFormat="1" ht="14.25" customHeight="1" x14ac:dyDescent="0.2">
      <c r="A216" s="282"/>
      <c r="B216" s="277"/>
      <c r="C216" s="283" t="s">
        <v>623</v>
      </c>
      <c r="D216" s="458" t="s">
        <v>30</v>
      </c>
      <c r="E216" s="477">
        <v>8</v>
      </c>
      <c r="F216" s="460"/>
      <c r="G216" s="461">
        <f t="shared" si="0"/>
        <v>0</v>
      </c>
    </row>
    <row r="217" spans="1:7" s="333" customFormat="1" ht="14.25" customHeight="1" x14ac:dyDescent="0.2">
      <c r="A217" s="282"/>
      <c r="B217" s="277"/>
      <c r="C217" s="283" t="s">
        <v>624</v>
      </c>
      <c r="D217" s="458" t="s">
        <v>30</v>
      </c>
      <c r="E217" s="477">
        <v>6</v>
      </c>
      <c r="F217" s="460"/>
      <c r="G217" s="461">
        <f t="shared" si="0"/>
        <v>0</v>
      </c>
    </row>
    <row r="218" spans="1:7" s="333" customFormat="1" ht="14.25" customHeight="1" x14ac:dyDescent="0.2">
      <c r="A218" s="282"/>
      <c r="B218" s="277"/>
      <c r="C218" s="283" t="s">
        <v>625</v>
      </c>
      <c r="D218" s="458" t="s">
        <v>30</v>
      </c>
      <c r="E218" s="477">
        <v>2</v>
      </c>
      <c r="F218" s="460"/>
      <c r="G218" s="461">
        <f t="shared" si="0"/>
        <v>0</v>
      </c>
    </row>
    <row r="219" spans="1:7" s="296" customFormat="1" ht="18" customHeight="1" x14ac:dyDescent="0.2">
      <c r="A219" s="351"/>
      <c r="B219" s="340"/>
      <c r="C219" s="352"/>
      <c r="D219" s="341"/>
      <c r="E219" s="343"/>
      <c r="F219" s="295"/>
      <c r="G219" s="344"/>
    </row>
    <row r="220" spans="1:7" s="296" customFormat="1" ht="18" customHeight="1" x14ac:dyDescent="0.2">
      <c r="A220" s="351"/>
      <c r="B220" s="340"/>
      <c r="C220" s="352"/>
      <c r="D220" s="341"/>
      <c r="E220" s="343"/>
      <c r="F220" s="295"/>
      <c r="G220" s="344"/>
    </row>
    <row r="221" spans="1:7" s="291" customFormat="1" ht="57" x14ac:dyDescent="0.2">
      <c r="A221" s="282" t="s">
        <v>626</v>
      </c>
      <c r="C221" s="348" t="s">
        <v>627</v>
      </c>
      <c r="D221" s="345"/>
      <c r="E221" s="349"/>
      <c r="F221" s="353"/>
      <c r="G221" s="306"/>
    </row>
    <row r="222" spans="1:7" s="291" customFormat="1" ht="14.25" customHeight="1" x14ac:dyDescent="0.2">
      <c r="A222" s="282"/>
      <c r="B222" s="277"/>
      <c r="C222" s="283" t="s">
        <v>623</v>
      </c>
      <c r="D222" s="458" t="s">
        <v>30</v>
      </c>
      <c r="E222" s="462">
        <v>4</v>
      </c>
      <c r="F222" s="460"/>
      <c r="G222" s="461">
        <f>F222*E222</f>
        <v>0</v>
      </c>
    </row>
    <row r="223" spans="1:7" s="333" customFormat="1" ht="14.25" customHeight="1" x14ac:dyDescent="0.2">
      <c r="A223" s="282"/>
      <c r="B223" s="277"/>
      <c r="C223" s="283" t="s">
        <v>624</v>
      </c>
      <c r="D223" s="458" t="s">
        <v>30</v>
      </c>
      <c r="E223" s="477">
        <v>2</v>
      </c>
      <c r="F223" s="460"/>
      <c r="G223" s="461">
        <f>F223*E223</f>
        <v>0</v>
      </c>
    </row>
    <row r="224" spans="1:7" s="333" customFormat="1" ht="14.25" customHeight="1" x14ac:dyDescent="0.2">
      <c r="A224" s="282"/>
      <c r="B224" s="277"/>
      <c r="C224" s="283" t="s">
        <v>625</v>
      </c>
      <c r="D224" s="458" t="s">
        <v>30</v>
      </c>
      <c r="E224" s="477">
        <v>2</v>
      </c>
      <c r="F224" s="460"/>
      <c r="G224" s="461">
        <f>F224*E224</f>
        <v>0</v>
      </c>
    </row>
    <row r="225" spans="1:7" s="296" customFormat="1" ht="16.5" customHeight="1" x14ac:dyDescent="0.2">
      <c r="A225" s="351"/>
      <c r="B225" s="340"/>
      <c r="C225" s="352"/>
      <c r="D225" s="341"/>
      <c r="E225" s="343"/>
      <c r="F225" s="295"/>
      <c r="G225" s="344"/>
    </row>
    <row r="226" spans="1:7" s="291" customFormat="1" ht="57" x14ac:dyDescent="0.2">
      <c r="A226" s="282" t="s">
        <v>628</v>
      </c>
      <c r="C226" s="348" t="s">
        <v>629</v>
      </c>
      <c r="D226" s="345"/>
      <c r="E226" s="349"/>
      <c r="F226" s="353"/>
      <c r="G226" s="306"/>
    </row>
    <row r="227" spans="1:7" ht="14.25" x14ac:dyDescent="0.2">
      <c r="A227" s="276"/>
      <c r="B227" s="277"/>
      <c r="C227" s="362" t="s">
        <v>547</v>
      </c>
      <c r="D227" s="307"/>
      <c r="E227" s="283"/>
      <c r="F227" s="281"/>
      <c r="G227" s="285"/>
    </row>
    <row r="228" spans="1:7" ht="14.25" x14ac:dyDescent="0.2">
      <c r="A228" s="276"/>
      <c r="B228" s="277"/>
      <c r="C228" s="402" t="s">
        <v>548</v>
      </c>
      <c r="D228" s="331"/>
      <c r="E228" s="330"/>
      <c r="F228" s="308"/>
      <c r="G228" s="306"/>
    </row>
    <row r="229" spans="1:7" s="291" customFormat="1" ht="14.25" customHeight="1" x14ac:dyDescent="0.2">
      <c r="A229" s="282"/>
      <c r="B229" s="277"/>
      <c r="C229" s="283" t="s">
        <v>620</v>
      </c>
      <c r="D229" s="458" t="s">
        <v>30</v>
      </c>
      <c r="E229" s="462">
        <v>1</v>
      </c>
      <c r="F229" s="460"/>
      <c r="G229" s="461">
        <f>F229*E229</f>
        <v>0</v>
      </c>
    </row>
    <row r="230" spans="1:7" s="291" customFormat="1" ht="14.25" customHeight="1" x14ac:dyDescent="0.2">
      <c r="A230" s="282"/>
      <c r="B230" s="277"/>
      <c r="C230" s="283" t="s">
        <v>622</v>
      </c>
      <c r="D230" s="458" t="s">
        <v>30</v>
      </c>
      <c r="E230" s="462">
        <v>2</v>
      </c>
      <c r="F230" s="460"/>
      <c r="G230" s="461">
        <f>F230*E230</f>
        <v>0</v>
      </c>
    </row>
    <row r="231" spans="1:7" s="291" customFormat="1" ht="14.25" customHeight="1" x14ac:dyDescent="0.2">
      <c r="A231" s="282"/>
      <c r="B231" s="277"/>
      <c r="C231" s="283" t="s">
        <v>624</v>
      </c>
      <c r="D231" s="458" t="s">
        <v>30</v>
      </c>
      <c r="E231" s="462">
        <v>1</v>
      </c>
      <c r="F231" s="460"/>
      <c r="G231" s="461">
        <f>F231*E231</f>
        <v>0</v>
      </c>
    </row>
    <row r="232" spans="1:7" s="291" customFormat="1" ht="14.25" customHeight="1" x14ac:dyDescent="0.2">
      <c r="A232" s="282"/>
      <c r="B232" s="277"/>
      <c r="C232" s="283"/>
      <c r="D232" s="276"/>
      <c r="E232" s="289"/>
      <c r="F232" s="281"/>
      <c r="G232" s="285"/>
    </row>
    <row r="233" spans="1:7" s="291" customFormat="1" ht="75" customHeight="1" x14ac:dyDescent="0.2">
      <c r="A233" s="282" t="s">
        <v>630</v>
      </c>
      <c r="C233" s="348" t="s">
        <v>631</v>
      </c>
      <c r="D233" s="345"/>
      <c r="E233" s="349"/>
      <c r="F233" s="353"/>
      <c r="G233" s="306"/>
    </row>
    <row r="234" spans="1:7" ht="14.25" x14ac:dyDescent="0.2">
      <c r="A234" s="276"/>
      <c r="B234" s="277"/>
      <c r="C234" s="362" t="s">
        <v>547</v>
      </c>
      <c r="D234" s="307"/>
      <c r="E234" s="283"/>
      <c r="F234" s="281"/>
      <c r="G234" s="285"/>
    </row>
    <row r="235" spans="1:7" ht="14.25" x14ac:dyDescent="0.2">
      <c r="A235" s="276"/>
      <c r="B235" s="277"/>
      <c r="C235" s="401" t="s">
        <v>548</v>
      </c>
      <c r="D235" s="331"/>
      <c r="E235" s="330"/>
      <c r="F235" s="308"/>
      <c r="G235" s="306"/>
    </row>
    <row r="236" spans="1:7" s="291" customFormat="1" ht="14.25" customHeight="1" x14ac:dyDescent="0.2">
      <c r="A236" s="282"/>
      <c r="B236" s="277"/>
      <c r="C236" s="283" t="s">
        <v>632</v>
      </c>
      <c r="D236" s="458" t="s">
        <v>30</v>
      </c>
      <c r="E236" s="462">
        <v>1</v>
      </c>
      <c r="F236" s="460"/>
      <c r="G236" s="461">
        <f>F236*E236</f>
        <v>0</v>
      </c>
    </row>
    <row r="237" spans="1:7" s="291" customFormat="1" ht="14.25" customHeight="1" x14ac:dyDescent="0.2">
      <c r="A237" s="282"/>
      <c r="B237" s="277"/>
      <c r="C237" s="283"/>
      <c r="D237" s="276"/>
      <c r="E237" s="289"/>
      <c r="F237" s="281"/>
      <c r="G237" s="285"/>
    </row>
    <row r="238" spans="1:7" s="291" customFormat="1" ht="60" customHeight="1" x14ac:dyDescent="0.2">
      <c r="A238" s="282" t="s">
        <v>633</v>
      </c>
      <c r="B238" s="277"/>
      <c r="C238" s="348" t="s">
        <v>634</v>
      </c>
      <c r="D238" s="345"/>
      <c r="E238" s="349"/>
      <c r="F238" s="281"/>
      <c r="G238" s="306"/>
    </row>
    <row r="239" spans="1:7" ht="14.25" x14ac:dyDescent="0.2">
      <c r="A239" s="276"/>
      <c r="B239" s="277"/>
      <c r="C239" s="362" t="s">
        <v>547</v>
      </c>
      <c r="D239" s="307"/>
      <c r="E239" s="283"/>
      <c r="F239" s="281"/>
      <c r="G239" s="285"/>
    </row>
    <row r="240" spans="1:7" ht="14.25" x14ac:dyDescent="0.2">
      <c r="A240" s="276"/>
      <c r="B240" s="277"/>
      <c r="C240" s="401" t="s">
        <v>548</v>
      </c>
      <c r="D240" s="331"/>
      <c r="E240" s="330"/>
      <c r="F240" s="308"/>
      <c r="G240" s="306"/>
    </row>
    <row r="241" spans="1:7" s="291" customFormat="1" ht="14.25" x14ac:dyDescent="0.2">
      <c r="A241" s="276"/>
      <c r="B241" s="277"/>
      <c r="C241" s="291" t="s">
        <v>635</v>
      </c>
      <c r="D241" s="458" t="s">
        <v>30</v>
      </c>
      <c r="E241" s="462">
        <v>2</v>
      </c>
      <c r="F241" s="460"/>
      <c r="G241" s="461">
        <f>F241*E241</f>
        <v>0</v>
      </c>
    </row>
    <row r="242" spans="1:7" s="291" customFormat="1" ht="14.25" customHeight="1" x14ac:dyDescent="0.2">
      <c r="A242" s="282"/>
      <c r="B242" s="277"/>
      <c r="C242" s="283"/>
      <c r="D242" s="276"/>
      <c r="E242" s="289"/>
      <c r="F242" s="281"/>
      <c r="G242" s="285"/>
    </row>
    <row r="243" spans="1:7" s="291" customFormat="1" ht="14.25" customHeight="1" x14ac:dyDescent="0.2">
      <c r="A243" s="282"/>
      <c r="B243" s="277"/>
      <c r="C243" s="283"/>
      <c r="D243" s="276"/>
      <c r="E243" s="289"/>
      <c r="F243" s="281"/>
      <c r="G243" s="285"/>
    </row>
    <row r="244" spans="1:7" ht="259.5" customHeight="1" x14ac:dyDescent="0.2">
      <c r="A244" s="282" t="s">
        <v>636</v>
      </c>
      <c r="C244" s="348" t="s">
        <v>637</v>
      </c>
    </row>
    <row r="245" spans="1:7" ht="14.25" x14ac:dyDescent="0.2">
      <c r="A245" s="276"/>
      <c r="B245" s="277"/>
      <c r="C245" s="362" t="s">
        <v>547</v>
      </c>
      <c r="D245" s="307"/>
      <c r="E245" s="283"/>
      <c r="F245" s="308"/>
      <c r="G245" s="306"/>
    </row>
    <row r="246" spans="1:7" ht="14.25" x14ac:dyDescent="0.2">
      <c r="A246" s="276"/>
      <c r="B246" s="277"/>
      <c r="C246" s="401" t="s">
        <v>548</v>
      </c>
      <c r="D246" s="331"/>
      <c r="E246" s="330"/>
      <c r="F246" s="308"/>
      <c r="G246" s="306"/>
    </row>
    <row r="247" spans="1:7" s="333" customFormat="1" ht="33" customHeight="1" x14ac:dyDescent="0.2">
      <c r="A247" s="354"/>
      <c r="C247" s="348" t="s">
        <v>638</v>
      </c>
      <c r="D247" s="458" t="s">
        <v>502</v>
      </c>
      <c r="E247" s="464">
        <v>1</v>
      </c>
      <c r="F247" s="460"/>
      <c r="G247" s="461">
        <f>F247*E247</f>
        <v>0</v>
      </c>
    </row>
    <row r="248" spans="1:7" s="333" customFormat="1" ht="33" customHeight="1" x14ac:dyDescent="0.2">
      <c r="A248" s="354"/>
      <c r="C248" s="348" t="s">
        <v>639</v>
      </c>
      <c r="D248" s="458" t="s">
        <v>502</v>
      </c>
      <c r="E248" s="464">
        <v>4</v>
      </c>
      <c r="F248" s="460"/>
      <c r="G248" s="461">
        <f>F248*E248</f>
        <v>0</v>
      </c>
    </row>
    <row r="249" spans="1:7" s="333" customFormat="1" ht="33" customHeight="1" x14ac:dyDescent="0.2">
      <c r="A249" s="354"/>
      <c r="C249" s="348" t="s">
        <v>640</v>
      </c>
      <c r="D249" s="458" t="s">
        <v>502</v>
      </c>
      <c r="E249" s="464">
        <v>1</v>
      </c>
      <c r="F249" s="460"/>
      <c r="G249" s="461">
        <f>F249*E249</f>
        <v>0</v>
      </c>
    </row>
    <row r="250" spans="1:7" s="291" customFormat="1" ht="14.25" customHeight="1" x14ac:dyDescent="0.2">
      <c r="A250" s="282"/>
      <c r="B250" s="277"/>
      <c r="C250" s="283"/>
      <c r="D250" s="276"/>
      <c r="E250" s="289"/>
      <c r="F250" s="281"/>
      <c r="G250" s="285"/>
    </row>
    <row r="251" spans="1:7" s="291" customFormat="1" ht="114.75" customHeight="1" x14ac:dyDescent="0.2">
      <c r="A251" s="282" t="s">
        <v>641</v>
      </c>
      <c r="B251" s="277"/>
      <c r="C251" s="275" t="s">
        <v>642</v>
      </c>
      <c r="D251" s="345"/>
      <c r="E251" s="349"/>
      <c r="F251" s="281"/>
      <c r="G251" s="306"/>
    </row>
    <row r="252" spans="1:7" s="291" customFormat="1" ht="14.25" customHeight="1" x14ac:dyDescent="0.2">
      <c r="A252" s="282"/>
      <c r="B252" s="277"/>
      <c r="C252" s="283" t="s">
        <v>620</v>
      </c>
      <c r="D252" s="475" t="s">
        <v>507</v>
      </c>
      <c r="E252" s="464">
        <v>30</v>
      </c>
      <c r="F252" s="460"/>
      <c r="G252" s="461">
        <f>E252*F252</f>
        <v>0</v>
      </c>
    </row>
    <row r="253" spans="1:7" s="291" customFormat="1" ht="14.25" customHeight="1" x14ac:dyDescent="0.2">
      <c r="A253" s="282"/>
      <c r="B253" s="277"/>
      <c r="C253" s="283" t="s">
        <v>621</v>
      </c>
      <c r="D253" s="475" t="s">
        <v>507</v>
      </c>
      <c r="E253" s="464">
        <v>20</v>
      </c>
      <c r="F253" s="460"/>
      <c r="G253" s="461">
        <f>E253*F253</f>
        <v>0</v>
      </c>
    </row>
    <row r="254" spans="1:7" s="291" customFormat="1" ht="14.25" customHeight="1" x14ac:dyDescent="0.2">
      <c r="A254" s="282"/>
      <c r="B254" s="277"/>
      <c r="C254" s="283" t="s">
        <v>622</v>
      </c>
      <c r="D254" s="475" t="s">
        <v>507</v>
      </c>
      <c r="E254" s="464">
        <v>15</v>
      </c>
      <c r="F254" s="460"/>
      <c r="G254" s="461">
        <f>E254*F254</f>
        <v>0</v>
      </c>
    </row>
    <row r="255" spans="1:7" s="291" customFormat="1" ht="14.25" customHeight="1" x14ac:dyDescent="0.2">
      <c r="A255" s="282"/>
      <c r="B255" s="277"/>
      <c r="C255" s="283" t="s">
        <v>623</v>
      </c>
      <c r="D255" s="475" t="s">
        <v>507</v>
      </c>
      <c r="E255" s="464">
        <v>6</v>
      </c>
      <c r="F255" s="460"/>
      <c r="G255" s="461">
        <f>E255*F255</f>
        <v>0</v>
      </c>
    </row>
    <row r="256" spans="1:7" s="291" customFormat="1" ht="14.25" customHeight="1" x14ac:dyDescent="0.2">
      <c r="A256" s="282"/>
      <c r="B256" s="277"/>
      <c r="C256" s="283" t="s">
        <v>624</v>
      </c>
      <c r="D256" s="475" t="s">
        <v>507</v>
      </c>
      <c r="E256" s="464">
        <v>30</v>
      </c>
      <c r="F256" s="460"/>
      <c r="G256" s="461">
        <f>E256*F256</f>
        <v>0</v>
      </c>
    </row>
    <row r="257" spans="1:7" s="291" customFormat="1" ht="14.25" customHeight="1" x14ac:dyDescent="0.2">
      <c r="A257" s="282"/>
      <c r="B257" s="277"/>
      <c r="C257" s="283"/>
      <c r="D257" s="276"/>
      <c r="E257" s="289"/>
      <c r="F257" s="281"/>
      <c r="G257" s="285"/>
    </row>
    <row r="258" spans="1:7" ht="71.25" x14ac:dyDescent="0.2">
      <c r="A258" s="282" t="s">
        <v>643</v>
      </c>
      <c r="B258" s="277"/>
      <c r="C258" s="318" t="s">
        <v>644</v>
      </c>
      <c r="D258" s="304"/>
      <c r="E258" s="284"/>
      <c r="F258" s="281"/>
      <c r="G258" s="306"/>
    </row>
    <row r="259" spans="1:7" ht="14.25" x14ac:dyDescent="0.2">
      <c r="A259" s="276"/>
      <c r="B259" s="277"/>
      <c r="C259" s="362" t="s">
        <v>547</v>
      </c>
      <c r="D259" s="307"/>
      <c r="E259" s="283"/>
      <c r="F259" s="308"/>
      <c r="G259" s="306"/>
    </row>
    <row r="260" spans="1:7" ht="14.25" x14ac:dyDescent="0.2">
      <c r="A260" s="276"/>
      <c r="B260" s="277"/>
      <c r="C260" s="401" t="s">
        <v>548</v>
      </c>
      <c r="D260" s="331"/>
      <c r="E260" s="330"/>
      <c r="F260" s="308"/>
      <c r="G260" s="306"/>
    </row>
    <row r="261" spans="1:7" ht="14.25" x14ac:dyDescent="0.2">
      <c r="A261" s="276"/>
      <c r="B261" s="277"/>
      <c r="C261" s="283" t="s">
        <v>623</v>
      </c>
      <c r="D261" s="462" t="s">
        <v>30</v>
      </c>
      <c r="E261" s="459">
        <v>2</v>
      </c>
      <c r="F261" s="460"/>
      <c r="G261" s="461">
        <f>E261*F261</f>
        <v>0</v>
      </c>
    </row>
    <row r="262" spans="1:7" s="296" customFormat="1" ht="19.5" customHeight="1" x14ac:dyDescent="0.2">
      <c r="A262" s="351"/>
      <c r="B262" s="340"/>
      <c r="C262" s="352"/>
      <c r="D262" s="341"/>
      <c r="E262" s="343"/>
      <c r="F262" s="295"/>
      <c r="G262" s="344"/>
    </row>
    <row r="263" spans="1:7" s="291" customFormat="1" ht="57" x14ac:dyDescent="0.2">
      <c r="A263" s="282" t="s">
        <v>645</v>
      </c>
      <c r="B263" s="277"/>
      <c r="C263" s="348" t="s">
        <v>646</v>
      </c>
      <c r="D263" s="349"/>
      <c r="E263" s="290"/>
      <c r="F263" s="281"/>
      <c r="G263" s="306"/>
    </row>
    <row r="264" spans="1:7" s="291" customFormat="1" ht="14.25" x14ac:dyDescent="0.2">
      <c r="A264" s="282"/>
      <c r="B264" s="277"/>
      <c r="C264" s="355"/>
      <c r="D264" s="478" t="s">
        <v>33</v>
      </c>
      <c r="E264" s="464">
        <v>20</v>
      </c>
      <c r="F264" s="460"/>
      <c r="G264" s="461">
        <f>E264*F264</f>
        <v>0</v>
      </c>
    </row>
    <row r="265" spans="1:7" s="296" customFormat="1" ht="15" customHeight="1" x14ac:dyDescent="0.2">
      <c r="A265" s="351"/>
      <c r="B265" s="340"/>
      <c r="C265" s="352"/>
      <c r="D265" s="341"/>
      <c r="E265" s="343"/>
      <c r="F265" s="295"/>
      <c r="G265" s="344"/>
    </row>
    <row r="266" spans="1:7" s="296" customFormat="1" ht="15" customHeight="1" x14ac:dyDescent="0.2">
      <c r="A266" s="351"/>
      <c r="B266" s="340"/>
      <c r="C266" s="352"/>
      <c r="D266" s="341"/>
      <c r="E266" s="343"/>
      <c r="F266" s="295"/>
      <c r="G266" s="344"/>
    </row>
    <row r="267" spans="1:7" s="291" customFormat="1" ht="57" x14ac:dyDescent="0.2">
      <c r="A267" s="282" t="s">
        <v>647</v>
      </c>
      <c r="B267" s="277"/>
      <c r="C267" s="283" t="s">
        <v>648</v>
      </c>
      <c r="D267" s="349"/>
      <c r="E267" s="290"/>
      <c r="F267" s="281"/>
      <c r="G267" s="306"/>
    </row>
    <row r="268" spans="1:7" s="291" customFormat="1" ht="16.5" x14ac:dyDescent="0.2">
      <c r="A268" s="282"/>
      <c r="B268" s="277"/>
      <c r="C268" s="285"/>
      <c r="D268" s="478" t="s">
        <v>649</v>
      </c>
      <c r="E268" s="463">
        <v>18</v>
      </c>
      <c r="F268" s="460"/>
      <c r="G268" s="461">
        <f>E268*F268</f>
        <v>0</v>
      </c>
    </row>
    <row r="269" spans="1:7" s="291" customFormat="1" ht="14.25" x14ac:dyDescent="0.2">
      <c r="A269" s="282"/>
      <c r="B269" s="277"/>
      <c r="C269" s="285"/>
      <c r="D269" s="356"/>
      <c r="E269" s="292"/>
      <c r="F269" s="281"/>
      <c r="G269" s="285"/>
    </row>
    <row r="270" spans="1:7" s="291" customFormat="1" ht="115.5" customHeight="1" x14ac:dyDescent="0.2">
      <c r="A270" s="282" t="s">
        <v>650</v>
      </c>
      <c r="B270" s="277"/>
      <c r="C270" s="283" t="s">
        <v>877</v>
      </c>
      <c r="D270" s="356"/>
      <c r="E270" s="292"/>
      <c r="F270" s="281"/>
      <c r="G270" s="285"/>
    </row>
    <row r="271" spans="1:7" ht="14.25" x14ac:dyDescent="0.2">
      <c r="A271" s="276"/>
      <c r="B271" s="277"/>
      <c r="C271" s="362" t="s">
        <v>547</v>
      </c>
      <c r="D271" s="307"/>
      <c r="E271" s="283"/>
      <c r="F271" s="281"/>
      <c r="G271" s="285"/>
    </row>
    <row r="272" spans="1:7" ht="14.25" x14ac:dyDescent="0.2">
      <c r="A272" s="276"/>
      <c r="B272" s="277"/>
      <c r="C272" s="401" t="s">
        <v>548</v>
      </c>
      <c r="D272" s="331"/>
      <c r="E272" s="330"/>
      <c r="F272" s="308"/>
      <c r="G272" s="306"/>
    </row>
    <row r="273" spans="1:7" s="291" customFormat="1" ht="14.25" customHeight="1" x14ac:dyDescent="0.2">
      <c r="A273" s="282"/>
      <c r="B273" s="277"/>
      <c r="C273" s="283" t="s">
        <v>620</v>
      </c>
      <c r="D273" s="475" t="s">
        <v>507</v>
      </c>
      <c r="E273" s="464">
        <v>30</v>
      </c>
      <c r="F273" s="460"/>
      <c r="G273" s="461">
        <f>F273*E273</f>
        <v>0</v>
      </c>
    </row>
    <row r="274" spans="1:7" s="291" customFormat="1" ht="14.25" customHeight="1" x14ac:dyDescent="0.2">
      <c r="A274" s="282"/>
      <c r="B274" s="277"/>
      <c r="C274" s="283" t="s">
        <v>621</v>
      </c>
      <c r="D274" s="475" t="s">
        <v>507</v>
      </c>
      <c r="E274" s="464">
        <v>20</v>
      </c>
      <c r="F274" s="460"/>
      <c r="G274" s="461">
        <f>F274*E274</f>
        <v>0</v>
      </c>
    </row>
    <row r="275" spans="1:7" s="291" customFormat="1" ht="14.25" customHeight="1" x14ac:dyDescent="0.2">
      <c r="A275" s="282"/>
      <c r="B275" s="277"/>
      <c r="C275" s="283" t="s">
        <v>622</v>
      </c>
      <c r="D275" s="475" t="s">
        <v>507</v>
      </c>
      <c r="E275" s="464">
        <v>12</v>
      </c>
      <c r="F275" s="460"/>
      <c r="G275" s="461">
        <f>F275*E275</f>
        <v>0</v>
      </c>
    </row>
    <row r="276" spans="1:7" s="291" customFormat="1" ht="14.25" customHeight="1" x14ac:dyDescent="0.2">
      <c r="A276" s="282"/>
      <c r="B276" s="277"/>
      <c r="C276" s="283" t="s">
        <v>623</v>
      </c>
      <c r="D276" s="475" t="s">
        <v>507</v>
      </c>
      <c r="E276" s="464">
        <v>6</v>
      </c>
      <c r="F276" s="460"/>
      <c r="G276" s="461">
        <f>F276*E276</f>
        <v>0</v>
      </c>
    </row>
    <row r="277" spans="1:7" s="291" customFormat="1" ht="14.25" customHeight="1" x14ac:dyDescent="0.2">
      <c r="A277" s="282"/>
      <c r="B277" s="277"/>
      <c r="C277" s="283" t="s">
        <v>624</v>
      </c>
      <c r="D277" s="475" t="s">
        <v>507</v>
      </c>
      <c r="E277" s="464">
        <v>30</v>
      </c>
      <c r="F277" s="460"/>
      <c r="G277" s="461">
        <f>E277*F277</f>
        <v>0</v>
      </c>
    </row>
    <row r="278" spans="1:7" s="291" customFormat="1" ht="14.25" customHeight="1" x14ac:dyDescent="0.2">
      <c r="A278" s="282"/>
      <c r="B278" s="277"/>
      <c r="C278" s="283"/>
      <c r="D278" s="316"/>
      <c r="E278" s="357"/>
      <c r="F278" s="281"/>
      <c r="G278" s="285"/>
    </row>
    <row r="279" spans="1:7" s="291" customFormat="1" ht="42.75" x14ac:dyDescent="0.2">
      <c r="A279" s="282" t="s">
        <v>651</v>
      </c>
      <c r="C279" s="348" t="s">
        <v>652</v>
      </c>
      <c r="D279" s="345"/>
      <c r="E279" s="349"/>
      <c r="F279" s="353"/>
      <c r="G279" s="306"/>
    </row>
    <row r="280" spans="1:7" s="291" customFormat="1" ht="14.25" x14ac:dyDescent="0.2">
      <c r="A280" s="276"/>
      <c r="B280" s="277"/>
      <c r="D280" s="458" t="s">
        <v>30</v>
      </c>
      <c r="E280" s="462">
        <v>8</v>
      </c>
      <c r="F280" s="460"/>
      <c r="G280" s="461">
        <f>F280*E280</f>
        <v>0</v>
      </c>
    </row>
    <row r="281" spans="1:7" s="291" customFormat="1" ht="14.25" x14ac:dyDescent="0.2">
      <c r="A281" s="276"/>
      <c r="B281" s="277"/>
      <c r="D281" s="276"/>
      <c r="E281" s="289"/>
      <c r="F281" s="281"/>
      <c r="G281" s="285"/>
    </row>
    <row r="282" spans="1:7" s="291" customFormat="1" ht="57" x14ac:dyDescent="0.2">
      <c r="A282" s="282" t="s">
        <v>653</v>
      </c>
      <c r="C282" s="348" t="s">
        <v>654</v>
      </c>
      <c r="D282" s="345"/>
      <c r="E282" s="349"/>
      <c r="F282" s="353"/>
      <c r="G282" s="306"/>
    </row>
    <row r="283" spans="1:7" s="291" customFormat="1" ht="14.25" x14ac:dyDescent="0.2">
      <c r="A283" s="276"/>
      <c r="B283" s="277"/>
      <c r="D283" s="458" t="s">
        <v>30</v>
      </c>
      <c r="E283" s="462">
        <v>8</v>
      </c>
      <c r="F283" s="460"/>
      <c r="G283" s="461">
        <f>F283*E283</f>
        <v>0</v>
      </c>
    </row>
    <row r="284" spans="1:7" s="291" customFormat="1" ht="14.25" customHeight="1" x14ac:dyDescent="0.2">
      <c r="A284" s="282"/>
      <c r="B284" s="277"/>
      <c r="C284" s="283"/>
      <c r="D284" s="316"/>
      <c r="E284" s="290"/>
      <c r="F284" s="281"/>
      <c r="G284" s="285"/>
    </row>
    <row r="285" spans="1:7" ht="60.75" customHeight="1" x14ac:dyDescent="0.2">
      <c r="A285" s="282" t="s">
        <v>655</v>
      </c>
      <c r="B285" s="277"/>
      <c r="C285" s="318" t="s">
        <v>656</v>
      </c>
      <c r="D285" s="304"/>
      <c r="E285" s="284"/>
      <c r="F285" s="281"/>
      <c r="G285" s="306"/>
    </row>
    <row r="286" spans="1:7" ht="14.25" x14ac:dyDescent="0.2">
      <c r="A286" s="276"/>
      <c r="B286" s="277"/>
      <c r="C286" s="283" t="s">
        <v>657</v>
      </c>
      <c r="D286" s="462" t="s">
        <v>30</v>
      </c>
      <c r="E286" s="459">
        <v>1</v>
      </c>
      <c r="F286" s="460"/>
      <c r="G286" s="461">
        <f>E286*F286</f>
        <v>0</v>
      </c>
    </row>
    <row r="287" spans="1:7" ht="14.25" x14ac:dyDescent="0.2">
      <c r="A287" s="276"/>
      <c r="B287" s="277"/>
      <c r="C287" s="283"/>
      <c r="D287" s="289"/>
      <c r="E287" s="284"/>
      <c r="F287" s="281"/>
      <c r="G287" s="285"/>
    </row>
    <row r="288" spans="1:7" s="291" customFormat="1" ht="34.5" customHeight="1" x14ac:dyDescent="0.2">
      <c r="A288" s="282" t="s">
        <v>658</v>
      </c>
      <c r="B288" s="277"/>
      <c r="C288" s="303" t="s">
        <v>659</v>
      </c>
      <c r="D288" s="345"/>
      <c r="E288" s="319"/>
      <c r="F288" s="281"/>
      <c r="G288" s="306"/>
    </row>
    <row r="289" spans="1:7" s="291" customFormat="1" ht="14.25" x14ac:dyDescent="0.2">
      <c r="A289" s="276"/>
      <c r="B289" s="277"/>
      <c r="D289" s="458" t="s">
        <v>30</v>
      </c>
      <c r="E289" s="462">
        <v>8</v>
      </c>
      <c r="F289" s="460"/>
      <c r="G289" s="461">
        <f>E289*F289</f>
        <v>0</v>
      </c>
    </row>
    <row r="290" spans="1:7" s="291" customFormat="1" ht="15.75" customHeight="1" x14ac:dyDescent="0.2">
      <c r="A290" s="276"/>
      <c r="B290" s="277"/>
      <c r="C290" s="276"/>
      <c r="D290" s="345"/>
      <c r="E290" s="289"/>
      <c r="F290" s="281"/>
      <c r="G290" s="281"/>
    </row>
    <row r="291" spans="1:7" s="291" customFormat="1" ht="48" customHeight="1" x14ac:dyDescent="0.2">
      <c r="A291" s="282" t="s">
        <v>660</v>
      </c>
      <c r="B291" s="277"/>
      <c r="C291" s="303" t="s">
        <v>661</v>
      </c>
      <c r="D291" s="345"/>
      <c r="E291" s="319"/>
      <c r="F291" s="281"/>
      <c r="G291" s="306"/>
    </row>
    <row r="292" spans="1:7" s="291" customFormat="1" ht="14.25" x14ac:dyDescent="0.2">
      <c r="A292" s="276"/>
      <c r="B292" s="277"/>
      <c r="D292" s="458" t="s">
        <v>143</v>
      </c>
      <c r="E292" s="458">
        <v>8</v>
      </c>
      <c r="F292" s="460"/>
      <c r="G292" s="461">
        <f>E292*F292</f>
        <v>0</v>
      </c>
    </row>
    <row r="293" spans="1:7" s="291" customFormat="1" ht="14.25" x14ac:dyDescent="0.2">
      <c r="A293" s="276"/>
      <c r="B293" s="277"/>
      <c r="D293" s="276"/>
      <c r="E293" s="276"/>
      <c r="F293" s="281"/>
      <c r="G293" s="285"/>
    </row>
    <row r="294" spans="1:7" s="333" customFormat="1" ht="57" customHeight="1" x14ac:dyDescent="0.2">
      <c r="A294" s="282" t="s">
        <v>662</v>
      </c>
      <c r="B294" s="277"/>
      <c r="C294" s="283" t="s">
        <v>663</v>
      </c>
      <c r="D294" s="358"/>
      <c r="E294" s="284"/>
      <c r="F294" s="281"/>
      <c r="G294" s="306"/>
    </row>
    <row r="295" spans="1:7" s="291" customFormat="1" ht="14.25" x14ac:dyDescent="0.2">
      <c r="A295" s="282"/>
      <c r="B295" s="277"/>
      <c r="C295" s="348" t="s">
        <v>664</v>
      </c>
      <c r="D295" s="462" t="s">
        <v>30</v>
      </c>
      <c r="E295" s="459">
        <v>2</v>
      </c>
      <c r="F295" s="460"/>
      <c r="G295" s="461">
        <f>E295*F295</f>
        <v>0</v>
      </c>
    </row>
    <row r="296" spans="1:7" s="291" customFormat="1" ht="14.25" x14ac:dyDescent="0.2">
      <c r="A296" s="282"/>
      <c r="B296" s="277"/>
      <c r="C296" s="348" t="s">
        <v>665</v>
      </c>
      <c r="D296" s="462" t="s">
        <v>30</v>
      </c>
      <c r="E296" s="459">
        <v>1</v>
      </c>
      <c r="F296" s="460"/>
      <c r="G296" s="461">
        <f>E296*F296</f>
        <v>0</v>
      </c>
    </row>
    <row r="297" spans="1:7" s="291" customFormat="1" ht="14.25" x14ac:dyDescent="0.2">
      <c r="A297" s="282"/>
      <c r="B297" s="277"/>
      <c r="C297" s="348" t="s">
        <v>666</v>
      </c>
      <c r="D297" s="462" t="s">
        <v>30</v>
      </c>
      <c r="E297" s="459">
        <v>1</v>
      </c>
      <c r="F297" s="460"/>
      <c r="G297" s="461">
        <f t="shared" ref="G297:G298" si="1">E297*F297</f>
        <v>0</v>
      </c>
    </row>
    <row r="298" spans="1:7" s="291" customFormat="1" ht="14.25" x14ac:dyDescent="0.2">
      <c r="A298" s="282"/>
      <c r="B298" s="277"/>
      <c r="C298" s="359" t="s">
        <v>667</v>
      </c>
      <c r="D298" s="462" t="s">
        <v>30</v>
      </c>
      <c r="E298" s="459">
        <v>1</v>
      </c>
      <c r="F298" s="460"/>
      <c r="G298" s="461">
        <f t="shared" si="1"/>
        <v>0</v>
      </c>
    </row>
    <row r="299" spans="1:7" s="291" customFormat="1" ht="14.25" x14ac:dyDescent="0.2">
      <c r="A299" s="282"/>
      <c r="B299" s="277"/>
      <c r="D299" s="355"/>
      <c r="E299" s="284"/>
      <c r="F299" s="281"/>
      <c r="G299" s="285"/>
    </row>
    <row r="300" spans="1:7" ht="14.25" x14ac:dyDescent="0.2">
      <c r="A300" s="276"/>
      <c r="B300" s="277"/>
      <c r="D300" s="276"/>
      <c r="E300" s="284"/>
      <c r="F300" s="281"/>
      <c r="G300" s="285"/>
    </row>
    <row r="301" spans="1:7" s="291" customFormat="1" ht="58.5" customHeight="1" x14ac:dyDescent="0.2">
      <c r="A301" s="282" t="s">
        <v>668</v>
      </c>
      <c r="B301" s="277"/>
      <c r="C301" s="348" t="s">
        <v>669</v>
      </c>
      <c r="D301" s="356"/>
      <c r="E301" s="290"/>
      <c r="F301" s="281"/>
      <c r="G301" s="285"/>
    </row>
    <row r="302" spans="1:7" s="291" customFormat="1" ht="14.25" x14ac:dyDescent="0.2">
      <c r="A302" s="351"/>
      <c r="B302" s="277"/>
      <c r="C302" s="352"/>
      <c r="D302" s="478" t="s">
        <v>514</v>
      </c>
      <c r="E302" s="464">
        <v>1</v>
      </c>
      <c r="F302" s="460"/>
      <c r="G302" s="461">
        <f>E302*F302</f>
        <v>0</v>
      </c>
    </row>
    <row r="303" spans="1:7" ht="14.25" x14ac:dyDescent="0.2">
      <c r="A303" s="276"/>
      <c r="B303" s="277"/>
      <c r="C303" s="283"/>
      <c r="D303" s="289"/>
      <c r="E303" s="284"/>
      <c r="F303" s="281"/>
      <c r="G303" s="285"/>
    </row>
    <row r="304" spans="1:7" s="291" customFormat="1" ht="81.75" customHeight="1" x14ac:dyDescent="0.2">
      <c r="A304" s="282" t="s">
        <v>670</v>
      </c>
      <c r="B304" s="277"/>
      <c r="C304" s="360" t="s">
        <v>671</v>
      </c>
      <c r="D304" s="276"/>
      <c r="E304" s="290"/>
      <c r="F304" s="281"/>
      <c r="G304" s="285"/>
    </row>
    <row r="305" spans="1:7" ht="14.25" x14ac:dyDescent="0.2">
      <c r="A305" s="276"/>
      <c r="B305" s="277"/>
      <c r="C305" s="362" t="s">
        <v>547</v>
      </c>
      <c r="D305" s="307"/>
      <c r="E305" s="283"/>
      <c r="F305" s="308"/>
      <c r="G305" s="306"/>
    </row>
    <row r="306" spans="1:7" ht="14.25" x14ac:dyDescent="0.2">
      <c r="A306" s="276"/>
      <c r="B306" s="277"/>
      <c r="C306" s="401" t="s">
        <v>548</v>
      </c>
      <c r="D306" s="331"/>
      <c r="E306" s="330"/>
      <c r="F306" s="308"/>
      <c r="G306" s="306"/>
    </row>
    <row r="307" spans="1:7" s="333" customFormat="1" ht="14.25" x14ac:dyDescent="0.2">
      <c r="A307" s="293"/>
      <c r="B307" s="277"/>
      <c r="D307" s="458" t="s">
        <v>502</v>
      </c>
      <c r="E307" s="479">
        <v>2</v>
      </c>
      <c r="F307" s="460"/>
      <c r="G307" s="461">
        <f>E307*F307</f>
        <v>0</v>
      </c>
    </row>
    <row r="308" spans="1:7" s="333" customFormat="1" ht="14.25" x14ac:dyDescent="0.2">
      <c r="A308" s="293"/>
      <c r="B308" s="277"/>
      <c r="D308" s="276"/>
      <c r="F308" s="281"/>
      <c r="G308" s="361"/>
    </row>
    <row r="309" spans="1:7" s="327" customFormat="1" ht="80.25" customHeight="1" x14ac:dyDescent="0.2">
      <c r="A309" s="282" t="s">
        <v>672</v>
      </c>
      <c r="B309" s="321"/>
      <c r="C309" s="360" t="s">
        <v>673</v>
      </c>
      <c r="D309" s="362"/>
      <c r="E309" s="362"/>
      <c r="F309" s="362"/>
      <c r="G309" s="324"/>
    </row>
    <row r="310" spans="1:7" ht="14.25" x14ac:dyDescent="0.2">
      <c r="A310" s="276"/>
      <c r="B310" s="277"/>
      <c r="D310" s="458" t="s">
        <v>502</v>
      </c>
      <c r="E310" s="459">
        <v>1</v>
      </c>
      <c r="F310" s="460"/>
      <c r="G310" s="461">
        <f>E310*F310</f>
        <v>0</v>
      </c>
    </row>
    <row r="311" spans="1:7" ht="14.25" x14ac:dyDescent="0.2">
      <c r="A311" s="276"/>
      <c r="B311" s="277"/>
      <c r="D311" s="276"/>
      <c r="E311" s="284"/>
      <c r="F311" s="281"/>
      <c r="G311" s="285"/>
    </row>
    <row r="312" spans="1:7" s="291" customFormat="1" ht="88.5" customHeight="1" x14ac:dyDescent="0.2">
      <c r="A312" s="282" t="s">
        <v>674</v>
      </c>
      <c r="B312" s="277"/>
      <c r="C312" s="303" t="s">
        <v>675</v>
      </c>
      <c r="D312" s="349"/>
      <c r="E312" s="290"/>
      <c r="F312" s="281"/>
      <c r="G312" s="306"/>
    </row>
    <row r="313" spans="1:7" s="291" customFormat="1" ht="14.25" x14ac:dyDescent="0.2">
      <c r="A313" s="276"/>
      <c r="B313" s="277"/>
      <c r="C313" s="276"/>
      <c r="D313" s="458" t="s">
        <v>514</v>
      </c>
      <c r="E313" s="464">
        <v>2</v>
      </c>
      <c r="F313" s="460"/>
      <c r="G313" s="461">
        <f>E313*F313</f>
        <v>0</v>
      </c>
    </row>
    <row r="314" spans="1:7" ht="16.5" customHeight="1" x14ac:dyDescent="0.2">
      <c r="A314" s="276"/>
      <c r="B314" s="277"/>
      <c r="D314" s="276"/>
      <c r="E314" s="284"/>
      <c r="F314" s="281"/>
      <c r="G314" s="285"/>
    </row>
    <row r="315" spans="1:7" s="291" customFormat="1" ht="60" customHeight="1" x14ac:dyDescent="0.2">
      <c r="A315" s="282" t="s">
        <v>676</v>
      </c>
      <c r="B315" s="277"/>
      <c r="C315" s="303" t="s">
        <v>677</v>
      </c>
      <c r="D315" s="349"/>
      <c r="E315" s="290"/>
      <c r="F315" s="281"/>
      <c r="G315" s="306"/>
    </row>
    <row r="316" spans="1:7" s="291" customFormat="1" ht="14.25" x14ac:dyDescent="0.2">
      <c r="A316" s="276"/>
      <c r="B316" s="277"/>
      <c r="C316" s="276"/>
      <c r="D316" s="458" t="s">
        <v>514</v>
      </c>
      <c r="E316" s="464">
        <v>1</v>
      </c>
      <c r="F316" s="460"/>
      <c r="G316" s="461">
        <f>E316*F316</f>
        <v>0</v>
      </c>
    </row>
    <row r="317" spans="1:7" s="291" customFormat="1" ht="14.25" x14ac:dyDescent="0.2">
      <c r="A317" s="276"/>
      <c r="B317" s="277"/>
      <c r="C317" s="276"/>
      <c r="D317" s="276"/>
      <c r="E317" s="290"/>
      <c r="F317" s="281"/>
      <c r="G317" s="285"/>
    </row>
    <row r="318" spans="1:7" s="291" customFormat="1" ht="45" customHeight="1" x14ac:dyDescent="0.2">
      <c r="A318" s="282" t="s">
        <v>678</v>
      </c>
      <c r="B318" s="277"/>
      <c r="C318" s="348" t="s">
        <v>679</v>
      </c>
      <c r="D318" s="356"/>
      <c r="E318" s="290"/>
      <c r="F318" s="281"/>
      <c r="G318" s="285"/>
    </row>
    <row r="319" spans="1:7" s="291" customFormat="1" ht="14.25" x14ac:dyDescent="0.2">
      <c r="A319" s="351"/>
      <c r="B319" s="277"/>
      <c r="C319" s="352"/>
      <c r="D319" s="475" t="s">
        <v>514</v>
      </c>
      <c r="E319" s="464">
        <v>1</v>
      </c>
      <c r="F319" s="460"/>
      <c r="G319" s="461">
        <f>F319*E319</f>
        <v>0</v>
      </c>
    </row>
    <row r="320" spans="1:7" s="296" customFormat="1" ht="15.75" customHeight="1" x14ac:dyDescent="0.2">
      <c r="A320" s="351"/>
      <c r="B320" s="340"/>
      <c r="C320" s="352"/>
      <c r="D320" s="341"/>
      <c r="E320" s="343"/>
      <c r="F320" s="295"/>
      <c r="G320" s="344"/>
    </row>
    <row r="321" spans="1:7" s="291" customFormat="1" ht="81" x14ac:dyDescent="0.2">
      <c r="A321" s="282" t="s">
        <v>680</v>
      </c>
      <c r="B321" s="277"/>
      <c r="C321" s="300" t="s">
        <v>681</v>
      </c>
      <c r="D321" s="349"/>
      <c r="E321" s="290"/>
      <c r="F321" s="281"/>
      <c r="G321" s="306"/>
    </row>
    <row r="322" spans="1:7" s="291" customFormat="1" ht="14.25" x14ac:dyDescent="0.2">
      <c r="A322" s="276"/>
      <c r="B322" s="277"/>
      <c r="C322" s="276"/>
      <c r="D322" s="458" t="s">
        <v>514</v>
      </c>
      <c r="E322" s="464">
        <v>1</v>
      </c>
      <c r="F322" s="460"/>
      <c r="G322" s="461">
        <f>E322*F322</f>
        <v>0</v>
      </c>
    </row>
    <row r="323" spans="1:7" ht="14.25" x14ac:dyDescent="0.2">
      <c r="A323" s="276"/>
      <c r="B323" s="277"/>
      <c r="C323" s="282"/>
      <c r="D323" s="276"/>
      <c r="E323" s="276"/>
      <c r="F323" s="281"/>
      <c r="G323" s="276"/>
    </row>
    <row r="324" spans="1:7" s="291" customFormat="1" ht="57" x14ac:dyDescent="0.2">
      <c r="A324" s="282" t="s">
        <v>682</v>
      </c>
      <c r="B324" s="277"/>
      <c r="C324" s="283" t="s">
        <v>683</v>
      </c>
      <c r="D324" s="349"/>
      <c r="E324" s="290"/>
      <c r="F324" s="281"/>
      <c r="G324" s="285"/>
    </row>
    <row r="325" spans="1:7" s="291" customFormat="1" ht="14.25" x14ac:dyDescent="0.2">
      <c r="A325" s="276"/>
      <c r="B325" s="277"/>
      <c r="C325" s="276"/>
      <c r="D325" s="458" t="s">
        <v>514</v>
      </c>
      <c r="E325" s="464">
        <v>1</v>
      </c>
      <c r="F325" s="460"/>
      <c r="G325" s="461">
        <f>E325*F325</f>
        <v>0</v>
      </c>
    </row>
    <row r="326" spans="1:7" s="291" customFormat="1" ht="14.25" x14ac:dyDescent="0.2">
      <c r="A326" s="276"/>
      <c r="B326" s="277"/>
      <c r="C326" s="276"/>
      <c r="D326" s="276"/>
      <c r="E326" s="290"/>
      <c r="F326" s="281"/>
      <c r="G326" s="285"/>
    </row>
    <row r="327" spans="1:7" s="291" customFormat="1" ht="14.25" x14ac:dyDescent="0.2">
      <c r="A327" s="276"/>
      <c r="B327" s="277"/>
      <c r="C327" s="276"/>
      <c r="D327" s="276"/>
      <c r="E327" s="290"/>
      <c r="F327" s="281"/>
      <c r="G327" s="285"/>
    </row>
    <row r="328" spans="1:7" s="291" customFormat="1" ht="57.75" x14ac:dyDescent="0.2">
      <c r="A328" s="282" t="s">
        <v>684</v>
      </c>
      <c r="B328" s="277"/>
      <c r="C328" s="275" t="s">
        <v>685</v>
      </c>
      <c r="D328" s="349"/>
      <c r="E328" s="290"/>
      <c r="F328" s="281"/>
      <c r="G328" s="306"/>
    </row>
    <row r="329" spans="1:7" s="291" customFormat="1" ht="14.25" x14ac:dyDescent="0.2">
      <c r="A329" s="276"/>
      <c r="B329" s="277"/>
      <c r="C329" s="276"/>
      <c r="D329" s="458" t="s">
        <v>514</v>
      </c>
      <c r="E329" s="464">
        <v>2</v>
      </c>
      <c r="F329" s="460"/>
      <c r="G329" s="461">
        <f>E329*F329</f>
        <v>0</v>
      </c>
    </row>
    <row r="330" spans="1:7" s="291" customFormat="1" ht="14.25" x14ac:dyDescent="0.2">
      <c r="A330" s="276"/>
      <c r="B330" s="277"/>
      <c r="C330" s="276"/>
      <c r="D330" s="276"/>
      <c r="E330" s="290"/>
      <c r="F330" s="281"/>
      <c r="G330" s="285"/>
    </row>
    <row r="331" spans="1:7" s="291" customFormat="1" ht="42.75" x14ac:dyDescent="0.2">
      <c r="A331" s="282" t="s">
        <v>686</v>
      </c>
      <c r="B331" s="277"/>
      <c r="C331" s="275" t="s">
        <v>687</v>
      </c>
      <c r="D331" s="349"/>
      <c r="E331" s="290"/>
      <c r="F331" s="281"/>
      <c r="G331" s="306"/>
    </row>
    <row r="332" spans="1:7" s="291" customFormat="1" ht="14.25" x14ac:dyDescent="0.2">
      <c r="A332" s="276"/>
      <c r="B332" s="277"/>
      <c r="C332" s="276"/>
      <c r="D332" s="458" t="s">
        <v>514</v>
      </c>
      <c r="E332" s="464">
        <v>2</v>
      </c>
      <c r="F332" s="460"/>
      <c r="G332" s="461">
        <f>E332*F332</f>
        <v>0</v>
      </c>
    </row>
    <row r="333" spans="1:7" s="291" customFormat="1" ht="14.25" x14ac:dyDescent="0.2">
      <c r="A333" s="276"/>
      <c r="B333" s="277"/>
      <c r="C333" s="276"/>
      <c r="D333" s="276"/>
      <c r="E333" s="290"/>
      <c r="F333" s="281"/>
      <c r="G333" s="285"/>
    </row>
    <row r="334" spans="1:7" s="291" customFormat="1" ht="28.5" x14ac:dyDescent="0.2">
      <c r="A334" s="282" t="s">
        <v>688</v>
      </c>
      <c r="B334" s="277"/>
      <c r="C334" s="275" t="s">
        <v>689</v>
      </c>
      <c r="D334" s="349"/>
      <c r="E334" s="290"/>
      <c r="F334" s="281"/>
      <c r="G334" s="306"/>
    </row>
    <row r="335" spans="1:7" s="291" customFormat="1" ht="14.25" x14ac:dyDescent="0.2">
      <c r="A335" s="276"/>
      <c r="B335" s="277"/>
      <c r="C335" s="276"/>
      <c r="D335" s="458" t="s">
        <v>514</v>
      </c>
      <c r="E335" s="464">
        <v>1</v>
      </c>
      <c r="F335" s="460"/>
      <c r="G335" s="461">
        <f>E335*F335</f>
        <v>0</v>
      </c>
    </row>
    <row r="336" spans="1:7" s="296" customFormat="1" ht="15.75" customHeight="1" x14ac:dyDescent="0.2">
      <c r="A336" s="351"/>
      <c r="B336" s="340"/>
      <c r="C336" s="352"/>
      <c r="D336" s="341"/>
      <c r="E336" s="343"/>
      <c r="F336" s="295"/>
      <c r="G336" s="285"/>
    </row>
    <row r="337" spans="1:7" s="291" customFormat="1" ht="31.5" customHeight="1" x14ac:dyDescent="0.2">
      <c r="A337" s="282" t="s">
        <v>690</v>
      </c>
      <c r="B337" s="277"/>
      <c r="C337" s="275" t="s">
        <v>691</v>
      </c>
      <c r="D337" s="349"/>
      <c r="E337" s="290"/>
      <c r="F337" s="281"/>
      <c r="G337" s="285"/>
    </row>
    <row r="338" spans="1:7" s="291" customFormat="1" ht="14.25" x14ac:dyDescent="0.2">
      <c r="A338" s="276"/>
      <c r="B338" s="277"/>
      <c r="C338" s="276"/>
      <c r="D338" s="458" t="s">
        <v>514</v>
      </c>
      <c r="E338" s="464">
        <v>1</v>
      </c>
      <c r="F338" s="460"/>
      <c r="G338" s="461">
        <f>E338*F338</f>
        <v>0</v>
      </c>
    </row>
    <row r="339" spans="1:7" s="291" customFormat="1" ht="14.25" x14ac:dyDescent="0.2">
      <c r="A339" s="276"/>
      <c r="B339" s="277"/>
      <c r="C339" s="276"/>
      <c r="D339" s="276"/>
      <c r="E339" s="290"/>
      <c r="F339" s="281"/>
      <c r="G339" s="285"/>
    </row>
    <row r="340" spans="1:7" s="291" customFormat="1" ht="43.5" customHeight="1" x14ac:dyDescent="0.2">
      <c r="A340" s="282" t="s">
        <v>692</v>
      </c>
      <c r="B340" s="277"/>
      <c r="C340" s="286" t="s">
        <v>693</v>
      </c>
      <c r="D340" s="363"/>
      <c r="E340" s="290"/>
      <c r="F340" s="284"/>
      <c r="G340" s="285"/>
    </row>
    <row r="341" spans="1:7" s="291" customFormat="1" ht="14.25" x14ac:dyDescent="0.2">
      <c r="A341" s="276"/>
      <c r="B341" s="277"/>
      <c r="D341" s="458" t="s">
        <v>514</v>
      </c>
      <c r="E341" s="464">
        <v>1</v>
      </c>
      <c r="F341" s="460"/>
      <c r="G341" s="461">
        <f>E341*F341</f>
        <v>0</v>
      </c>
    </row>
    <row r="342" spans="1:7" ht="17.25" customHeight="1" x14ac:dyDescent="0.25">
      <c r="A342" s="276"/>
      <c r="B342" s="277"/>
      <c r="C342" s="364"/>
      <c r="D342" s="289"/>
      <c r="E342" s="290"/>
      <c r="F342" s="284"/>
      <c r="G342" s="285"/>
    </row>
    <row r="343" spans="1:7" s="291" customFormat="1" ht="43.5" customHeight="1" x14ac:dyDescent="0.2">
      <c r="A343" s="282" t="s">
        <v>694</v>
      </c>
      <c r="B343" s="277"/>
      <c r="C343" s="286" t="s">
        <v>695</v>
      </c>
      <c r="D343" s="363"/>
      <c r="E343" s="290"/>
      <c r="F343" s="284"/>
      <c r="G343" s="285"/>
    </row>
    <row r="344" spans="1:7" s="291" customFormat="1" ht="14.25" x14ac:dyDescent="0.2">
      <c r="A344" s="276"/>
      <c r="B344" s="277"/>
      <c r="D344" s="458" t="s">
        <v>514</v>
      </c>
      <c r="E344" s="464">
        <v>1</v>
      </c>
      <c r="F344" s="460"/>
      <c r="G344" s="461">
        <f>E344*F344</f>
        <v>0</v>
      </c>
    </row>
    <row r="345" spans="1:7" s="291" customFormat="1" ht="14.25" x14ac:dyDescent="0.2">
      <c r="A345" s="276"/>
      <c r="B345" s="277"/>
      <c r="D345" s="276"/>
      <c r="E345" s="290"/>
      <c r="F345" s="281"/>
      <c r="G345" s="285"/>
    </row>
    <row r="346" spans="1:7" ht="28.5" x14ac:dyDescent="0.2">
      <c r="A346" s="282" t="s">
        <v>696</v>
      </c>
      <c r="C346" s="275" t="s">
        <v>697</v>
      </c>
      <c r="D346" s="289"/>
      <c r="G346" s="285"/>
    </row>
    <row r="347" spans="1:7" s="291" customFormat="1" ht="14.25" x14ac:dyDescent="0.2">
      <c r="A347" s="276"/>
      <c r="B347" s="277"/>
      <c r="D347" s="458" t="s">
        <v>514</v>
      </c>
      <c r="E347" s="464">
        <v>1</v>
      </c>
      <c r="F347" s="460"/>
      <c r="G347" s="461">
        <f>E347*F347</f>
        <v>0</v>
      </c>
    </row>
    <row r="348" spans="1:7" s="291" customFormat="1" ht="15" thickBot="1" x14ac:dyDescent="0.25">
      <c r="A348" s="276"/>
      <c r="B348" s="277"/>
      <c r="D348" s="276"/>
      <c r="E348" s="290"/>
      <c r="F348" s="281"/>
      <c r="G348" s="285"/>
    </row>
    <row r="349" spans="1:7" s="291" customFormat="1" ht="19.5" thickTop="1" thickBot="1" x14ac:dyDescent="0.3">
      <c r="A349" s="276"/>
      <c r="B349" s="277"/>
      <c r="C349" s="365" t="s">
        <v>698</v>
      </c>
      <c r="D349" s="366"/>
      <c r="E349" s="367"/>
      <c r="F349" s="368"/>
      <c r="G349" s="480">
        <f>SUM(G11:G348)</f>
        <v>0</v>
      </c>
    </row>
    <row r="350" spans="1:7" s="281" customFormat="1" ht="21.75" customHeight="1" thickTop="1" x14ac:dyDescent="0.2"/>
    <row r="351" spans="1:7" s="281" customFormat="1" ht="21.75" customHeight="1" x14ac:dyDescent="0.2"/>
    <row r="352" spans="1:7" ht="18" x14ac:dyDescent="0.25">
      <c r="A352" s="276"/>
      <c r="B352" s="277"/>
      <c r="C352" s="278" t="s">
        <v>699</v>
      </c>
      <c r="D352" s="279"/>
      <c r="E352" s="280"/>
      <c r="F352" s="281"/>
      <c r="G352" s="276"/>
    </row>
    <row r="353" spans="1:7" ht="18" x14ac:dyDescent="0.25">
      <c r="A353" s="276"/>
      <c r="B353" s="277"/>
      <c r="C353" s="278" t="s">
        <v>700</v>
      </c>
      <c r="D353" s="279"/>
      <c r="E353" s="280"/>
      <c r="F353" s="281"/>
      <c r="G353" s="276"/>
    </row>
    <row r="354" spans="1:7" ht="18" x14ac:dyDescent="0.25">
      <c r="A354" s="276"/>
      <c r="B354" s="277"/>
      <c r="C354" s="278"/>
      <c r="D354" s="279"/>
      <c r="E354" s="280"/>
      <c r="F354" s="281"/>
      <c r="G354" s="276"/>
    </row>
    <row r="355" spans="1:7" ht="114.75" customHeight="1" x14ac:dyDescent="0.2">
      <c r="A355" s="282" t="s">
        <v>500</v>
      </c>
      <c r="B355" s="277"/>
      <c r="C355" s="275" t="s">
        <v>701</v>
      </c>
      <c r="D355" s="283"/>
      <c r="E355" s="283"/>
      <c r="F355" s="283"/>
      <c r="G355" s="284"/>
    </row>
    <row r="356" spans="1:7" ht="14.25" x14ac:dyDescent="0.2">
      <c r="A356" s="276"/>
      <c r="B356" s="277"/>
      <c r="D356" s="458" t="s">
        <v>502</v>
      </c>
      <c r="E356" s="459">
        <v>1</v>
      </c>
      <c r="F356" s="460"/>
      <c r="G356" s="461">
        <f>E356*F356</f>
        <v>0</v>
      </c>
    </row>
    <row r="357" spans="1:7" s="291" customFormat="1" ht="14.25" x14ac:dyDescent="0.2">
      <c r="A357" s="276"/>
      <c r="B357" s="277"/>
      <c r="C357" s="276"/>
      <c r="D357" s="276"/>
      <c r="E357" s="317"/>
      <c r="F357" s="281"/>
      <c r="G357" s="285"/>
    </row>
    <row r="358" spans="1:7" s="333" customFormat="1" ht="258.75" customHeight="1" x14ac:dyDescent="0.2">
      <c r="A358" s="282" t="s">
        <v>503</v>
      </c>
      <c r="B358" s="277"/>
      <c r="C358" s="322" t="s">
        <v>702</v>
      </c>
      <c r="D358" s="304"/>
      <c r="E358" s="284"/>
      <c r="F358" s="281"/>
      <c r="G358" s="306"/>
    </row>
    <row r="359" spans="1:7" s="333" customFormat="1" ht="14.25" x14ac:dyDescent="0.2">
      <c r="A359" s="276"/>
      <c r="B359" s="277"/>
      <c r="C359" s="302" t="s">
        <v>703</v>
      </c>
      <c r="D359" s="301"/>
      <c r="F359" s="281"/>
      <c r="G359" s="281"/>
    </row>
    <row r="360" spans="1:7" s="333" customFormat="1" ht="14.25" x14ac:dyDescent="0.2">
      <c r="A360" s="276"/>
      <c r="B360" s="277"/>
      <c r="C360" s="302" t="s">
        <v>704</v>
      </c>
      <c r="D360" s="301"/>
      <c r="F360" s="281"/>
      <c r="G360" s="281"/>
    </row>
    <row r="361" spans="1:7" s="333" customFormat="1" ht="14.25" x14ac:dyDescent="0.2">
      <c r="A361" s="276"/>
      <c r="B361" s="277"/>
      <c r="C361" s="302" t="s">
        <v>705</v>
      </c>
      <c r="D361" s="301"/>
      <c r="F361" s="281"/>
      <c r="G361" s="281"/>
    </row>
    <row r="362" spans="1:7" s="333" customFormat="1" ht="14.25" x14ac:dyDescent="0.2">
      <c r="A362" s="276"/>
      <c r="B362" s="277"/>
      <c r="C362" s="302" t="s">
        <v>706</v>
      </c>
      <c r="D362" s="301"/>
      <c r="F362" s="281"/>
      <c r="G362" s="281"/>
    </row>
    <row r="363" spans="1:7" s="333" customFormat="1" ht="14.25" x14ac:dyDescent="0.2">
      <c r="A363" s="276"/>
      <c r="B363" s="277"/>
      <c r="C363" s="302" t="s">
        <v>707</v>
      </c>
      <c r="D363" s="301"/>
      <c r="F363" s="281"/>
      <c r="G363" s="281"/>
    </row>
    <row r="364" spans="1:7" s="333" customFormat="1" ht="14.25" x14ac:dyDescent="0.2">
      <c r="A364" s="276"/>
      <c r="B364" s="277"/>
      <c r="C364" s="302" t="s">
        <v>708</v>
      </c>
      <c r="D364" s="301"/>
      <c r="F364" s="281"/>
      <c r="G364" s="281"/>
    </row>
    <row r="365" spans="1:7" s="333" customFormat="1" ht="14.25" x14ac:dyDescent="0.2">
      <c r="A365" s="276"/>
      <c r="B365" s="277"/>
      <c r="C365" s="302" t="s">
        <v>709</v>
      </c>
      <c r="D365" s="369"/>
      <c r="F365" s="281"/>
      <c r="G365" s="281"/>
    </row>
    <row r="366" spans="1:7" s="333" customFormat="1" ht="14.25" x14ac:dyDescent="0.2">
      <c r="A366" s="276"/>
      <c r="B366" s="277"/>
      <c r="C366" s="302" t="s">
        <v>710</v>
      </c>
      <c r="D366" s="369"/>
      <c r="F366" s="281"/>
      <c r="G366" s="281"/>
    </row>
    <row r="367" spans="1:7" s="333" customFormat="1" ht="14.25" x14ac:dyDescent="0.2">
      <c r="A367" s="276"/>
      <c r="B367" s="277"/>
      <c r="C367" s="302" t="s">
        <v>711</v>
      </c>
      <c r="D367" s="369"/>
      <c r="F367" s="281"/>
      <c r="G367" s="281"/>
    </row>
    <row r="368" spans="1:7" s="333" customFormat="1" ht="15" x14ac:dyDescent="0.25">
      <c r="A368" s="276"/>
      <c r="B368" s="277"/>
      <c r="C368" s="302" t="s">
        <v>712</v>
      </c>
      <c r="D368" s="369"/>
      <c r="F368" s="281"/>
      <c r="G368" s="281"/>
    </row>
    <row r="369" spans="1:7" s="333" customFormat="1" ht="14.25" x14ac:dyDescent="0.2">
      <c r="A369" s="276"/>
      <c r="B369" s="277"/>
      <c r="C369" s="302" t="s">
        <v>713</v>
      </c>
      <c r="D369" s="301"/>
      <c r="F369" s="281"/>
      <c r="G369" s="281"/>
    </row>
    <row r="370" spans="1:7" s="333" customFormat="1" ht="14.25" x14ac:dyDescent="0.2">
      <c r="A370" s="276"/>
      <c r="B370" s="277"/>
      <c r="C370" s="302" t="s">
        <v>714</v>
      </c>
      <c r="D370" s="301"/>
      <c r="F370" s="281"/>
      <c r="G370" s="281"/>
    </row>
    <row r="371" spans="1:7" ht="14.25" x14ac:dyDescent="0.2">
      <c r="A371" s="276"/>
      <c r="B371" s="277"/>
      <c r="C371" s="362" t="s">
        <v>547</v>
      </c>
      <c r="D371" s="307"/>
      <c r="E371" s="283"/>
      <c r="F371" s="308"/>
      <c r="G371" s="306"/>
    </row>
    <row r="372" spans="1:7" ht="14.25" x14ac:dyDescent="0.2">
      <c r="A372" s="276"/>
      <c r="B372" s="277"/>
      <c r="C372" s="401" t="s">
        <v>548</v>
      </c>
      <c r="D372" s="331"/>
      <c r="E372" s="330"/>
      <c r="F372" s="308"/>
      <c r="G372" s="306"/>
    </row>
    <row r="373" spans="1:7" s="291" customFormat="1" ht="14.25" x14ac:dyDescent="0.2">
      <c r="A373" s="276"/>
      <c r="B373" s="277"/>
      <c r="C373" s="276"/>
      <c r="D373" s="458" t="s">
        <v>549</v>
      </c>
      <c r="E373" s="464">
        <v>1</v>
      </c>
      <c r="F373" s="460"/>
      <c r="G373" s="461">
        <f>E373*F373</f>
        <v>0</v>
      </c>
    </row>
    <row r="374" spans="1:7" s="291" customFormat="1" ht="14.25" x14ac:dyDescent="0.2">
      <c r="A374" s="276"/>
      <c r="B374" s="277"/>
      <c r="C374" s="276"/>
      <c r="D374" s="276"/>
      <c r="E374" s="317"/>
      <c r="F374" s="281"/>
      <c r="G374" s="285"/>
    </row>
    <row r="375" spans="1:7" s="291" customFormat="1" ht="28.5" x14ac:dyDescent="0.2">
      <c r="A375" s="282" t="s">
        <v>505</v>
      </c>
      <c r="B375" s="277"/>
      <c r="C375" s="283" t="s">
        <v>715</v>
      </c>
      <c r="D375" s="289"/>
      <c r="E375" s="284"/>
      <c r="F375" s="281"/>
      <c r="G375" s="306"/>
    </row>
    <row r="376" spans="1:7" s="291" customFormat="1" ht="14.25" x14ac:dyDescent="0.2">
      <c r="A376" s="282"/>
      <c r="B376" s="277"/>
      <c r="C376" s="348" t="s">
        <v>896</v>
      </c>
      <c r="D376" s="289"/>
      <c r="E376" s="284"/>
      <c r="F376" s="281"/>
      <c r="G376" s="306"/>
    </row>
    <row r="377" spans="1:7" s="291" customFormat="1" ht="14.25" x14ac:dyDescent="0.2">
      <c r="A377" s="282"/>
      <c r="B377" s="277"/>
      <c r="C377" s="348" t="s">
        <v>897</v>
      </c>
      <c r="D377" s="289"/>
      <c r="E377" s="284"/>
      <c r="F377" s="281"/>
      <c r="G377" s="306"/>
    </row>
    <row r="378" spans="1:7" s="291" customFormat="1" ht="14.25" x14ac:dyDescent="0.2">
      <c r="A378" s="282"/>
      <c r="B378" s="277"/>
      <c r="C378" s="348" t="s">
        <v>898</v>
      </c>
      <c r="D378" s="289"/>
      <c r="E378" s="284"/>
      <c r="F378" s="281"/>
      <c r="G378" s="306"/>
    </row>
    <row r="379" spans="1:7" s="291" customFormat="1" ht="14.25" x14ac:dyDescent="0.2">
      <c r="A379" s="282"/>
      <c r="B379" s="277"/>
      <c r="C379" s="348" t="s">
        <v>899</v>
      </c>
      <c r="D379" s="289"/>
      <c r="E379" s="284"/>
      <c r="F379" s="281"/>
      <c r="G379" s="306"/>
    </row>
    <row r="380" spans="1:7" s="291" customFormat="1" ht="14.25" x14ac:dyDescent="0.2">
      <c r="A380" s="282"/>
      <c r="B380" s="277"/>
      <c r="C380" s="348" t="s">
        <v>900</v>
      </c>
      <c r="D380" s="289"/>
      <c r="E380" s="284"/>
      <c r="F380" s="281"/>
      <c r="G380" s="306"/>
    </row>
    <row r="381" spans="1:7" s="291" customFormat="1" ht="14.25" x14ac:dyDescent="0.2">
      <c r="A381" s="282"/>
      <c r="B381" s="277"/>
      <c r="C381" s="348" t="s">
        <v>716</v>
      </c>
      <c r="D381" s="346"/>
      <c r="E381" s="313"/>
      <c r="F381" s="370"/>
      <c r="G381" s="306"/>
    </row>
    <row r="382" spans="1:7" s="291" customFormat="1" ht="14.25" x14ac:dyDescent="0.2">
      <c r="A382" s="282"/>
      <c r="B382" s="277"/>
      <c r="C382" s="359" t="s">
        <v>901</v>
      </c>
      <c r="D382" s="355"/>
      <c r="E382" s="284"/>
      <c r="F382" s="281"/>
      <c r="G382" s="285"/>
    </row>
    <row r="383" spans="1:7" s="291" customFormat="1" ht="14.25" customHeight="1" x14ac:dyDescent="0.2">
      <c r="A383" s="282"/>
      <c r="B383" s="277"/>
      <c r="C383" s="283"/>
      <c r="D383" s="475" t="s">
        <v>502</v>
      </c>
      <c r="E383" s="464">
        <v>1</v>
      </c>
      <c r="F383" s="460"/>
      <c r="G383" s="461">
        <f>F383*E383</f>
        <v>0</v>
      </c>
    </row>
    <row r="384" spans="1:7" s="291" customFormat="1" ht="14.25" x14ac:dyDescent="0.2">
      <c r="A384" s="276"/>
      <c r="B384" s="277"/>
      <c r="C384" s="276"/>
      <c r="D384" s="276"/>
      <c r="E384" s="317"/>
      <c r="F384" s="281"/>
      <c r="G384" s="285"/>
    </row>
    <row r="385" spans="1:7" s="291" customFormat="1" ht="71.25" customHeight="1" x14ac:dyDescent="0.2">
      <c r="A385" s="282" t="s">
        <v>510</v>
      </c>
      <c r="B385" s="277"/>
      <c r="C385" s="318" t="s">
        <v>717</v>
      </c>
      <c r="D385" s="319"/>
      <c r="E385" s="317"/>
      <c r="F385" s="281"/>
      <c r="G385" s="306"/>
    </row>
    <row r="386" spans="1:7" s="291" customFormat="1" ht="14.25" x14ac:dyDescent="0.2">
      <c r="A386" s="276"/>
      <c r="B386" s="277"/>
      <c r="C386" s="276"/>
      <c r="D386" s="458" t="s">
        <v>502</v>
      </c>
      <c r="E386" s="464">
        <v>1</v>
      </c>
      <c r="F386" s="460"/>
      <c r="G386" s="461">
        <f>F386*E386</f>
        <v>0</v>
      </c>
    </row>
    <row r="387" spans="1:7" s="291" customFormat="1" ht="14.25" x14ac:dyDescent="0.2">
      <c r="A387" s="276"/>
      <c r="B387" s="277"/>
      <c r="C387" s="276"/>
      <c r="D387" s="276"/>
      <c r="E387" s="317"/>
      <c r="F387" s="281"/>
      <c r="G387" s="285"/>
    </row>
    <row r="388" spans="1:7" s="333" customFormat="1" ht="69" customHeight="1" x14ac:dyDescent="0.2">
      <c r="A388" s="282" t="s">
        <v>513</v>
      </c>
      <c r="B388" s="277"/>
      <c r="C388" s="275" t="s">
        <v>870</v>
      </c>
      <c r="D388" s="284"/>
      <c r="E388" s="284"/>
      <c r="F388" s="284"/>
      <c r="G388" s="284"/>
    </row>
    <row r="389" spans="1:7" ht="295.5" customHeight="1" x14ac:dyDescent="0.2">
      <c r="A389" s="276"/>
      <c r="B389" s="277"/>
      <c r="C389" s="371" t="s">
        <v>718</v>
      </c>
      <c r="D389" s="301"/>
      <c r="E389" s="284"/>
      <c r="F389" s="284"/>
      <c r="G389" s="306"/>
    </row>
    <row r="390" spans="1:7" ht="14.25" x14ac:dyDescent="0.2">
      <c r="A390" s="276"/>
      <c r="B390" s="277"/>
      <c r="C390" s="362" t="s">
        <v>547</v>
      </c>
      <c r="D390" s="307"/>
      <c r="E390" s="283"/>
      <c r="F390" s="308"/>
      <c r="G390" s="306"/>
    </row>
    <row r="391" spans="1:7" ht="14.25" x14ac:dyDescent="0.2">
      <c r="A391" s="276"/>
      <c r="B391" s="277"/>
      <c r="C391" s="401" t="s">
        <v>548</v>
      </c>
      <c r="D391" s="331"/>
      <c r="E391" s="330"/>
      <c r="F391" s="308"/>
      <c r="G391" s="306"/>
    </row>
    <row r="392" spans="1:7" s="291" customFormat="1" ht="14.25" x14ac:dyDescent="0.2">
      <c r="A392" s="276"/>
      <c r="B392" s="277"/>
      <c r="D392" s="458" t="s">
        <v>143</v>
      </c>
      <c r="E392" s="462">
        <v>3</v>
      </c>
      <c r="F392" s="460"/>
      <c r="G392" s="461">
        <f>E392*F392</f>
        <v>0</v>
      </c>
    </row>
    <row r="393" spans="1:7" s="291" customFormat="1" ht="14.25" x14ac:dyDescent="0.2">
      <c r="A393" s="276"/>
      <c r="B393" s="277"/>
      <c r="D393" s="276"/>
      <c r="E393" s="289"/>
      <c r="F393" s="281"/>
      <c r="G393" s="285"/>
    </row>
    <row r="394" spans="1:7" s="333" customFormat="1" ht="102" customHeight="1" x14ac:dyDescent="0.2">
      <c r="A394" s="282" t="s">
        <v>515</v>
      </c>
      <c r="B394" s="277"/>
      <c r="C394" s="318" t="s">
        <v>719</v>
      </c>
      <c r="D394" s="304"/>
      <c r="E394" s="284"/>
      <c r="F394" s="281"/>
      <c r="G394" s="306"/>
    </row>
    <row r="395" spans="1:7" ht="14.25" x14ac:dyDescent="0.2">
      <c r="A395" s="276"/>
      <c r="B395" s="277"/>
      <c r="C395" s="283" t="s">
        <v>547</v>
      </c>
      <c r="D395" s="307"/>
      <c r="E395" s="283"/>
      <c r="F395" s="308"/>
      <c r="G395" s="306"/>
    </row>
    <row r="396" spans="1:7" ht="14.25" x14ac:dyDescent="0.2">
      <c r="A396" s="276"/>
      <c r="B396" s="277"/>
      <c r="C396" s="309" t="s">
        <v>548</v>
      </c>
      <c r="D396" s="331"/>
      <c r="E396" s="330"/>
      <c r="F396" s="308"/>
      <c r="G396" s="306"/>
    </row>
    <row r="397" spans="1:7" ht="14.25" x14ac:dyDescent="0.2">
      <c r="A397" s="276"/>
      <c r="B397" s="277"/>
      <c r="C397" s="276"/>
      <c r="D397" s="462" t="s">
        <v>502</v>
      </c>
      <c r="E397" s="459">
        <v>1</v>
      </c>
      <c r="F397" s="460"/>
      <c r="G397" s="461">
        <f>E397*F397</f>
        <v>0</v>
      </c>
    </row>
    <row r="398" spans="1:7" ht="14.25" x14ac:dyDescent="0.2">
      <c r="A398" s="276"/>
      <c r="B398" s="277"/>
      <c r="C398" s="276"/>
      <c r="D398" s="289"/>
      <c r="E398" s="284"/>
      <c r="F398" s="281"/>
      <c r="G398" s="285"/>
    </row>
    <row r="399" spans="1:7" s="333" customFormat="1" ht="71.25" x14ac:dyDescent="0.2">
      <c r="A399" s="282" t="s">
        <v>517</v>
      </c>
      <c r="B399" s="277"/>
      <c r="C399" s="318" t="s">
        <v>720</v>
      </c>
      <c r="D399" s="304"/>
      <c r="E399" s="284"/>
      <c r="F399" s="281"/>
      <c r="G399" s="306"/>
    </row>
    <row r="400" spans="1:7" ht="14.25" x14ac:dyDescent="0.2">
      <c r="A400" s="276"/>
      <c r="B400" s="277"/>
      <c r="C400" s="283" t="s">
        <v>547</v>
      </c>
      <c r="D400" s="307"/>
      <c r="E400" s="283"/>
      <c r="F400" s="308"/>
      <c r="G400" s="306"/>
    </row>
    <row r="401" spans="1:7" ht="14.25" x14ac:dyDescent="0.2">
      <c r="A401" s="276"/>
      <c r="B401" s="277"/>
      <c r="C401" s="309" t="s">
        <v>548</v>
      </c>
      <c r="D401" s="331"/>
      <c r="E401" s="330"/>
      <c r="F401" s="308"/>
      <c r="G401" s="306"/>
    </row>
    <row r="402" spans="1:7" ht="14.25" x14ac:dyDescent="0.2">
      <c r="A402" s="276"/>
      <c r="B402" s="277"/>
      <c r="C402" s="276"/>
      <c r="D402" s="462" t="s">
        <v>502</v>
      </c>
      <c r="E402" s="459">
        <v>1</v>
      </c>
      <c r="F402" s="460"/>
      <c r="G402" s="461">
        <f>E402*F402</f>
        <v>0</v>
      </c>
    </row>
    <row r="403" spans="1:7" ht="14.25" x14ac:dyDescent="0.2">
      <c r="A403" s="276"/>
      <c r="B403" s="277"/>
      <c r="C403" s="276"/>
      <c r="D403" s="289"/>
      <c r="E403" s="284"/>
      <c r="F403" s="281"/>
      <c r="G403" s="285"/>
    </row>
    <row r="404" spans="1:7" ht="14.25" x14ac:dyDescent="0.2">
      <c r="A404" s="276"/>
      <c r="B404" s="277"/>
      <c r="C404" s="276"/>
      <c r="D404" s="289"/>
      <c r="E404" s="284"/>
      <c r="F404" s="281"/>
      <c r="G404" s="285"/>
    </row>
    <row r="405" spans="1:7" s="291" customFormat="1" ht="171" x14ac:dyDescent="0.2">
      <c r="A405" s="282" t="s">
        <v>519</v>
      </c>
      <c r="B405" s="277"/>
      <c r="C405" s="303" t="s">
        <v>721</v>
      </c>
      <c r="D405" s="345"/>
      <c r="E405" s="319"/>
      <c r="F405" s="281"/>
      <c r="G405" s="306"/>
    </row>
    <row r="406" spans="1:7" ht="14.25" x14ac:dyDescent="0.2">
      <c r="A406" s="276"/>
      <c r="B406" s="277"/>
      <c r="C406" s="362" t="s">
        <v>547</v>
      </c>
      <c r="D406" s="307"/>
      <c r="E406" s="283"/>
      <c r="F406" s="308"/>
      <c r="G406" s="306"/>
    </row>
    <row r="407" spans="1:7" ht="14.25" x14ac:dyDescent="0.2">
      <c r="A407" s="276"/>
      <c r="B407" s="277"/>
      <c r="C407" s="401" t="s">
        <v>548</v>
      </c>
      <c r="D407" s="331"/>
      <c r="E407" s="330"/>
      <c r="F407" s="308"/>
      <c r="G407" s="306"/>
    </row>
    <row r="408" spans="1:7" s="291" customFormat="1" ht="14.25" x14ac:dyDescent="0.2">
      <c r="A408" s="276"/>
      <c r="B408" s="277"/>
      <c r="D408" s="458" t="s">
        <v>502</v>
      </c>
      <c r="E408" s="462">
        <v>1</v>
      </c>
      <c r="F408" s="460"/>
      <c r="G408" s="461">
        <f>E408*F408</f>
        <v>0</v>
      </c>
    </row>
    <row r="409" spans="1:7" s="291" customFormat="1" ht="15.75" customHeight="1" x14ac:dyDescent="0.2">
      <c r="A409" s="276"/>
      <c r="B409" s="277"/>
      <c r="C409" s="276"/>
      <c r="D409" s="345"/>
      <c r="E409" s="289"/>
      <c r="F409" s="281"/>
      <c r="G409" s="281"/>
    </row>
    <row r="410" spans="1:7" s="291" customFormat="1" ht="144" customHeight="1" x14ac:dyDescent="0.2">
      <c r="A410" s="282" t="s">
        <v>521</v>
      </c>
      <c r="B410" s="277"/>
      <c r="C410" s="303" t="s">
        <v>722</v>
      </c>
      <c r="D410" s="345"/>
      <c r="E410" s="319"/>
      <c r="F410" s="281"/>
      <c r="G410" s="306"/>
    </row>
    <row r="411" spans="1:7" ht="14.25" x14ac:dyDescent="0.2">
      <c r="A411" s="276"/>
      <c r="B411" s="277"/>
      <c r="C411" s="362" t="s">
        <v>547</v>
      </c>
      <c r="D411" s="307"/>
      <c r="E411" s="283"/>
      <c r="F411" s="308"/>
      <c r="G411" s="306"/>
    </row>
    <row r="412" spans="1:7" ht="14.25" x14ac:dyDescent="0.2">
      <c r="A412" s="276"/>
      <c r="B412" s="277"/>
      <c r="C412" s="401" t="s">
        <v>548</v>
      </c>
      <c r="D412" s="331"/>
      <c r="E412" s="330"/>
      <c r="F412" s="308"/>
      <c r="G412" s="306"/>
    </row>
    <row r="413" spans="1:7" s="291" customFormat="1" ht="14.25" x14ac:dyDescent="0.2">
      <c r="A413" s="276"/>
      <c r="B413" s="277"/>
      <c r="D413" s="458" t="s">
        <v>143</v>
      </c>
      <c r="E413" s="458">
        <v>1</v>
      </c>
      <c r="F413" s="460"/>
      <c r="G413" s="461">
        <f>E413*F413</f>
        <v>0</v>
      </c>
    </row>
    <row r="414" spans="1:7" s="291" customFormat="1" ht="14.25" x14ac:dyDescent="0.2">
      <c r="A414" s="276"/>
      <c r="B414" s="277"/>
      <c r="D414" s="276"/>
      <c r="E414" s="276"/>
      <c r="F414" s="281"/>
      <c r="G414" s="285"/>
    </row>
    <row r="415" spans="1:7" s="291" customFormat="1" ht="156.75" customHeight="1" x14ac:dyDescent="0.2">
      <c r="A415" s="282" t="s">
        <v>523</v>
      </c>
      <c r="B415" s="277"/>
      <c r="C415" s="303" t="s">
        <v>723</v>
      </c>
      <c r="D415" s="345"/>
      <c r="E415" s="289"/>
      <c r="F415" s="281"/>
      <c r="G415" s="281"/>
    </row>
    <row r="416" spans="1:7" ht="14.25" x14ac:dyDescent="0.2">
      <c r="A416" s="276"/>
      <c r="B416" s="277"/>
      <c r="C416" s="362" t="s">
        <v>547</v>
      </c>
      <c r="D416" s="307"/>
      <c r="E416" s="283"/>
      <c r="F416" s="308"/>
      <c r="G416" s="306"/>
    </row>
    <row r="417" spans="1:7" ht="14.25" x14ac:dyDescent="0.2">
      <c r="A417" s="276"/>
      <c r="B417" s="277"/>
      <c r="C417" s="401" t="s">
        <v>548</v>
      </c>
      <c r="D417" s="331"/>
      <c r="E417" s="330"/>
      <c r="F417" s="308"/>
      <c r="G417" s="306"/>
    </row>
    <row r="418" spans="1:7" s="291" customFormat="1" ht="14.25" x14ac:dyDescent="0.2">
      <c r="A418" s="276"/>
      <c r="B418" s="277"/>
      <c r="D418" s="458" t="s">
        <v>143</v>
      </c>
      <c r="E418" s="458">
        <v>3</v>
      </c>
      <c r="F418" s="460"/>
      <c r="G418" s="461">
        <f>E418*F418</f>
        <v>0</v>
      </c>
    </row>
    <row r="419" spans="1:7" s="291" customFormat="1" ht="14.25" x14ac:dyDescent="0.2">
      <c r="A419" s="276"/>
      <c r="B419" s="277"/>
      <c r="D419" s="276"/>
      <c r="E419" s="276"/>
      <c r="F419" s="281"/>
      <c r="G419" s="285"/>
    </row>
    <row r="420" spans="1:7" s="291" customFormat="1" ht="14.25" x14ac:dyDescent="0.2">
      <c r="A420" s="276"/>
      <c r="B420" s="277"/>
      <c r="D420" s="276"/>
      <c r="E420" s="276"/>
      <c r="F420" s="281"/>
      <c r="G420" s="285"/>
    </row>
    <row r="421" spans="1:7" s="291" customFormat="1" ht="206.25" customHeight="1" x14ac:dyDescent="0.2">
      <c r="A421" s="282" t="s">
        <v>525</v>
      </c>
      <c r="B421" s="277"/>
      <c r="C421" s="303" t="s">
        <v>724</v>
      </c>
      <c r="D421" s="345"/>
      <c r="E421" s="289"/>
      <c r="F421" s="281"/>
      <c r="G421" s="281"/>
    </row>
    <row r="422" spans="1:7" ht="14.25" x14ac:dyDescent="0.2">
      <c r="A422" s="276"/>
      <c r="B422" s="277"/>
      <c r="C422" s="362" t="s">
        <v>547</v>
      </c>
      <c r="D422" s="307"/>
      <c r="E422" s="283"/>
      <c r="F422" s="308"/>
      <c r="G422" s="306"/>
    </row>
    <row r="423" spans="1:7" ht="14.25" x14ac:dyDescent="0.2">
      <c r="A423" s="276"/>
      <c r="B423" s="277"/>
      <c r="C423" s="401" t="s">
        <v>548</v>
      </c>
      <c r="D423" s="331"/>
      <c r="E423" s="330"/>
      <c r="F423" s="308"/>
      <c r="G423" s="306"/>
    </row>
    <row r="424" spans="1:7" s="291" customFormat="1" ht="14.25" x14ac:dyDescent="0.2">
      <c r="A424" s="276"/>
      <c r="B424" s="277"/>
      <c r="D424" s="458" t="s">
        <v>143</v>
      </c>
      <c r="E424" s="458">
        <v>1</v>
      </c>
      <c r="F424" s="460"/>
      <c r="G424" s="461">
        <f>E424*F424</f>
        <v>0</v>
      </c>
    </row>
    <row r="425" spans="1:7" s="291" customFormat="1" ht="14.25" x14ac:dyDescent="0.2">
      <c r="A425" s="276"/>
      <c r="B425" s="277"/>
      <c r="D425" s="276"/>
      <c r="E425" s="276"/>
      <c r="F425" s="281"/>
      <c r="G425" s="285"/>
    </row>
    <row r="426" spans="1:7" s="291" customFormat="1" ht="174" customHeight="1" x14ac:dyDescent="0.2">
      <c r="A426" s="282" t="s">
        <v>550</v>
      </c>
      <c r="B426" s="277"/>
      <c r="C426" s="303" t="s">
        <v>725</v>
      </c>
      <c r="D426" s="345"/>
      <c r="E426" s="289"/>
      <c r="F426" s="281"/>
      <c r="G426" s="281"/>
    </row>
    <row r="427" spans="1:7" ht="14.25" x14ac:dyDescent="0.2">
      <c r="A427" s="276"/>
      <c r="B427" s="277"/>
      <c r="C427" s="362" t="s">
        <v>547</v>
      </c>
      <c r="D427" s="307"/>
      <c r="E427" s="283"/>
      <c r="F427" s="308"/>
      <c r="G427" s="306"/>
    </row>
    <row r="428" spans="1:7" ht="14.25" x14ac:dyDescent="0.2">
      <c r="A428" s="276"/>
      <c r="B428" s="277"/>
      <c r="C428" s="401" t="s">
        <v>548</v>
      </c>
      <c r="D428" s="331"/>
      <c r="E428" s="330"/>
      <c r="F428" s="308"/>
      <c r="G428" s="306"/>
    </row>
    <row r="429" spans="1:7" s="291" customFormat="1" ht="14.25" x14ac:dyDescent="0.2">
      <c r="A429" s="276"/>
      <c r="B429" s="277"/>
      <c r="D429" s="458" t="s">
        <v>143</v>
      </c>
      <c r="E429" s="458">
        <v>1</v>
      </c>
      <c r="F429" s="460"/>
      <c r="G429" s="461">
        <f>E429*F429</f>
        <v>0</v>
      </c>
    </row>
    <row r="430" spans="1:7" s="291" customFormat="1" ht="14.25" x14ac:dyDescent="0.2">
      <c r="A430" s="276"/>
      <c r="B430" s="277"/>
      <c r="D430" s="276"/>
      <c r="E430" s="276"/>
      <c r="F430" s="281"/>
      <c r="G430" s="285"/>
    </row>
    <row r="431" spans="1:7" s="291" customFormat="1" ht="122.25" customHeight="1" x14ac:dyDescent="0.2">
      <c r="A431" s="282" t="s">
        <v>556</v>
      </c>
      <c r="B431" s="277"/>
      <c r="C431" s="372" t="s">
        <v>726</v>
      </c>
      <c r="D431" s="345"/>
      <c r="E431" s="289"/>
      <c r="F431" s="281"/>
      <c r="G431" s="281"/>
    </row>
    <row r="432" spans="1:7" s="333" customFormat="1" ht="14.25" x14ac:dyDescent="0.2">
      <c r="A432" s="276"/>
      <c r="B432" s="277"/>
      <c r="C432" s="362" t="s">
        <v>547</v>
      </c>
      <c r="D432" s="307"/>
      <c r="E432" s="283"/>
      <c r="F432" s="308"/>
      <c r="G432" s="306"/>
    </row>
    <row r="433" spans="1:7" s="333" customFormat="1" ht="14.25" x14ac:dyDescent="0.2">
      <c r="A433" s="276"/>
      <c r="B433" s="277"/>
      <c r="C433" s="401" t="s">
        <v>548</v>
      </c>
      <c r="D433" s="331"/>
      <c r="E433" s="330"/>
      <c r="F433" s="308"/>
      <c r="G433" s="306"/>
    </row>
    <row r="434" spans="1:7" s="291" customFormat="1" ht="14.25" x14ac:dyDescent="0.2">
      <c r="A434" s="276"/>
      <c r="B434" s="277"/>
      <c r="D434" s="458" t="s">
        <v>30</v>
      </c>
      <c r="E434" s="458">
        <v>7</v>
      </c>
      <c r="F434" s="460"/>
      <c r="G434" s="461">
        <f>E434*F434</f>
        <v>0</v>
      </c>
    </row>
    <row r="435" spans="1:7" s="291" customFormat="1" ht="14.25" x14ac:dyDescent="0.2">
      <c r="A435" s="276"/>
      <c r="B435" s="277"/>
      <c r="D435" s="276"/>
      <c r="E435" s="276"/>
      <c r="F435" s="281"/>
      <c r="G435" s="285"/>
    </row>
    <row r="436" spans="1:7" s="291" customFormat="1" ht="120.75" customHeight="1" x14ac:dyDescent="0.2">
      <c r="A436" s="282" t="s">
        <v>560</v>
      </c>
      <c r="B436" s="277"/>
      <c r="C436" s="372" t="s">
        <v>727</v>
      </c>
      <c r="D436" s="345"/>
      <c r="E436" s="289"/>
      <c r="F436" s="281"/>
      <c r="G436" s="281"/>
    </row>
    <row r="437" spans="1:7" s="333" customFormat="1" ht="14.25" x14ac:dyDescent="0.2">
      <c r="A437" s="276"/>
      <c r="B437" s="277"/>
      <c r="C437" s="362" t="s">
        <v>547</v>
      </c>
      <c r="D437" s="307"/>
      <c r="E437" s="283"/>
      <c r="F437" s="308"/>
      <c r="G437" s="306"/>
    </row>
    <row r="438" spans="1:7" s="333" customFormat="1" ht="14.25" x14ac:dyDescent="0.2">
      <c r="A438" s="276"/>
      <c r="B438" s="277"/>
      <c r="C438" s="401" t="s">
        <v>548</v>
      </c>
      <c r="D438" s="331"/>
      <c r="E438" s="330"/>
      <c r="F438" s="308"/>
      <c r="G438" s="306"/>
    </row>
    <row r="439" spans="1:7" s="291" customFormat="1" ht="14.25" x14ac:dyDescent="0.2">
      <c r="A439" s="282"/>
      <c r="B439" s="277"/>
      <c r="D439" s="458" t="s">
        <v>502</v>
      </c>
      <c r="E439" s="458">
        <v>1</v>
      </c>
      <c r="F439" s="460"/>
      <c r="G439" s="461">
        <f>E439*F439</f>
        <v>0</v>
      </c>
    </row>
    <row r="440" spans="1:7" s="291" customFormat="1" ht="14.25" x14ac:dyDescent="0.2">
      <c r="A440" s="282"/>
      <c r="B440" s="277"/>
      <c r="D440" s="276"/>
      <c r="E440" s="276"/>
      <c r="F440" s="281"/>
      <c r="G440" s="285"/>
    </row>
    <row r="441" spans="1:7" s="291" customFormat="1" ht="14.25" x14ac:dyDescent="0.2">
      <c r="A441" s="282"/>
      <c r="B441" s="277"/>
      <c r="D441" s="276"/>
      <c r="E441" s="276"/>
      <c r="F441" s="281"/>
      <c r="G441" s="285"/>
    </row>
    <row r="442" spans="1:7" s="291" customFormat="1" ht="87.75" customHeight="1" x14ac:dyDescent="0.2">
      <c r="A442" s="282" t="s">
        <v>563</v>
      </c>
      <c r="B442" s="277"/>
      <c r="C442" s="303" t="s">
        <v>728</v>
      </c>
      <c r="D442" s="345"/>
      <c r="E442" s="289"/>
      <c r="F442" s="281"/>
      <c r="G442" s="281"/>
    </row>
    <row r="443" spans="1:7" s="333" customFormat="1" ht="14.25" x14ac:dyDescent="0.2">
      <c r="A443" s="276"/>
      <c r="B443" s="277"/>
      <c r="C443" s="362" t="s">
        <v>547</v>
      </c>
      <c r="D443" s="307"/>
      <c r="E443" s="283"/>
      <c r="F443" s="308"/>
      <c r="G443" s="306"/>
    </row>
    <row r="444" spans="1:7" s="333" customFormat="1" ht="14.25" x14ac:dyDescent="0.2">
      <c r="A444" s="276"/>
      <c r="B444" s="277"/>
      <c r="C444" s="401" t="s">
        <v>548</v>
      </c>
      <c r="D444" s="331"/>
      <c r="E444" s="330"/>
      <c r="F444" s="308"/>
      <c r="G444" s="306"/>
    </row>
    <row r="445" spans="1:7" s="291" customFormat="1" ht="14.25" x14ac:dyDescent="0.2">
      <c r="A445" s="282"/>
      <c r="B445" s="277"/>
      <c r="D445" s="458" t="s">
        <v>502</v>
      </c>
      <c r="E445" s="458">
        <v>1</v>
      </c>
      <c r="F445" s="460"/>
      <c r="G445" s="461">
        <f>E445*F445</f>
        <v>0</v>
      </c>
    </row>
    <row r="446" spans="1:7" s="291" customFormat="1" ht="14.25" x14ac:dyDescent="0.2">
      <c r="A446" s="282"/>
      <c r="B446" s="277"/>
      <c r="D446" s="276"/>
      <c r="E446" s="276"/>
      <c r="F446" s="281"/>
      <c r="G446" s="285"/>
    </row>
    <row r="447" spans="1:7" s="291" customFormat="1" ht="174" customHeight="1" x14ac:dyDescent="0.2">
      <c r="A447" s="282" t="s">
        <v>565</v>
      </c>
      <c r="B447" s="277"/>
      <c r="C447" s="303" t="s">
        <v>729</v>
      </c>
      <c r="D447" s="345"/>
      <c r="E447" s="289"/>
      <c r="F447" s="281"/>
      <c r="G447" s="281"/>
    </row>
    <row r="448" spans="1:7" s="333" customFormat="1" ht="14.25" x14ac:dyDescent="0.2">
      <c r="A448" s="276"/>
      <c r="B448" s="277"/>
      <c r="C448" s="362" t="s">
        <v>547</v>
      </c>
      <c r="D448" s="307"/>
      <c r="E448" s="283"/>
      <c r="F448" s="308"/>
      <c r="G448" s="306"/>
    </row>
    <row r="449" spans="1:7" s="333" customFormat="1" ht="14.25" x14ac:dyDescent="0.2">
      <c r="A449" s="276"/>
      <c r="B449" s="277"/>
      <c r="C449" s="401" t="s">
        <v>548</v>
      </c>
      <c r="D449" s="331"/>
      <c r="E449" s="330"/>
      <c r="F449" s="308"/>
      <c r="G449" s="306"/>
    </row>
    <row r="450" spans="1:7" s="291" customFormat="1" ht="14.25" x14ac:dyDescent="0.2">
      <c r="A450" s="282"/>
      <c r="B450" s="277"/>
      <c r="D450" s="458" t="s">
        <v>502</v>
      </c>
      <c r="E450" s="458">
        <v>1</v>
      </c>
      <c r="F450" s="460"/>
      <c r="G450" s="461">
        <f>E450*F450</f>
        <v>0</v>
      </c>
    </row>
    <row r="451" spans="1:7" s="291" customFormat="1" ht="14.25" x14ac:dyDescent="0.2">
      <c r="A451" s="282"/>
      <c r="B451" s="277"/>
      <c r="D451" s="276"/>
      <c r="E451" s="276"/>
      <c r="F451" s="281"/>
      <c r="G451" s="285"/>
    </row>
    <row r="452" spans="1:7" s="291" customFormat="1" ht="116.25" customHeight="1" x14ac:dyDescent="0.2">
      <c r="A452" s="282" t="s">
        <v>568</v>
      </c>
      <c r="B452" s="277"/>
      <c r="C452" s="303" t="s">
        <v>730</v>
      </c>
      <c r="D452" s="345"/>
      <c r="E452" s="289"/>
      <c r="F452" s="281"/>
      <c r="G452" s="281"/>
    </row>
    <row r="453" spans="1:7" s="333" customFormat="1" ht="14.25" x14ac:dyDescent="0.2">
      <c r="A453" s="276"/>
      <c r="B453" s="277"/>
      <c r="C453" s="362" t="s">
        <v>547</v>
      </c>
      <c r="D453" s="307"/>
      <c r="E453" s="283"/>
      <c r="F453" s="308"/>
      <c r="G453" s="306"/>
    </row>
    <row r="454" spans="1:7" s="333" customFormat="1" ht="14.25" x14ac:dyDescent="0.2">
      <c r="A454" s="276"/>
      <c r="B454" s="277"/>
      <c r="C454" s="401" t="s">
        <v>548</v>
      </c>
      <c r="D454" s="331"/>
      <c r="E454" s="330"/>
      <c r="F454" s="308"/>
      <c r="G454" s="306"/>
    </row>
    <row r="455" spans="1:7" s="291" customFormat="1" ht="14.25" x14ac:dyDescent="0.2">
      <c r="A455" s="282"/>
      <c r="B455" s="277"/>
      <c r="D455" s="458" t="s">
        <v>502</v>
      </c>
      <c r="E455" s="458">
        <v>2</v>
      </c>
      <c r="F455" s="460"/>
      <c r="G455" s="461">
        <f>E455*F455</f>
        <v>0</v>
      </c>
    </row>
    <row r="456" spans="1:7" s="291" customFormat="1" ht="14.25" x14ac:dyDescent="0.2">
      <c r="A456" s="282"/>
      <c r="B456" s="277"/>
      <c r="D456" s="276"/>
      <c r="E456" s="276"/>
      <c r="F456" s="281"/>
      <c r="G456" s="285"/>
    </row>
    <row r="457" spans="1:7" s="291" customFormat="1" ht="45" customHeight="1" x14ac:dyDescent="0.2">
      <c r="A457" s="282" t="s">
        <v>570</v>
      </c>
      <c r="B457" s="277"/>
      <c r="C457" s="275" t="s">
        <v>731</v>
      </c>
      <c r="D457" s="276"/>
      <c r="E457" s="276"/>
      <c r="F457" s="281"/>
      <c r="G457" s="276"/>
    </row>
    <row r="458" spans="1:7" s="333" customFormat="1" ht="14.25" x14ac:dyDescent="0.2">
      <c r="A458" s="276"/>
      <c r="B458" s="277"/>
      <c r="C458" s="283" t="s">
        <v>732</v>
      </c>
      <c r="D458" s="276"/>
      <c r="E458" s="276"/>
      <c r="F458" s="281"/>
      <c r="G458" s="276"/>
    </row>
    <row r="459" spans="1:7" s="333" customFormat="1" ht="14.25" x14ac:dyDescent="0.2">
      <c r="A459" s="276"/>
      <c r="B459" s="277"/>
      <c r="C459" s="283" t="s">
        <v>733</v>
      </c>
      <c r="D459" s="276"/>
      <c r="E459" s="276"/>
      <c r="F459" s="281"/>
      <c r="G459" s="276"/>
    </row>
    <row r="460" spans="1:7" s="333" customFormat="1" ht="14.25" x14ac:dyDescent="0.2">
      <c r="A460" s="276"/>
      <c r="B460" s="277"/>
      <c r="C460" s="283" t="s">
        <v>734</v>
      </c>
      <c r="D460" s="276"/>
      <c r="E460" s="276"/>
      <c r="F460" s="281"/>
      <c r="G460" s="276"/>
    </row>
    <row r="461" spans="1:7" s="333" customFormat="1" ht="14.25" x14ac:dyDescent="0.2">
      <c r="A461" s="276"/>
      <c r="B461" s="277"/>
      <c r="C461" s="283" t="s">
        <v>616</v>
      </c>
      <c r="D461" s="276"/>
      <c r="E461" s="276"/>
      <c r="F461" s="281"/>
      <c r="G461" s="276"/>
    </row>
    <row r="462" spans="1:7" s="333" customFormat="1" ht="14.25" x14ac:dyDescent="0.2">
      <c r="A462" s="276"/>
      <c r="B462" s="277"/>
      <c r="C462" s="283" t="s">
        <v>609</v>
      </c>
      <c r="D462" s="276"/>
      <c r="E462" s="276"/>
      <c r="F462" s="281"/>
      <c r="G462" s="276"/>
    </row>
    <row r="463" spans="1:7" s="333" customFormat="1" ht="14.25" x14ac:dyDescent="0.2">
      <c r="A463" s="276"/>
      <c r="B463" s="277"/>
      <c r="C463" s="330" t="s">
        <v>617</v>
      </c>
      <c r="D463" s="311"/>
      <c r="E463" s="311"/>
      <c r="F463" s="281"/>
      <c r="G463" s="276"/>
    </row>
    <row r="464" spans="1:7" s="333" customFormat="1" ht="14.25" x14ac:dyDescent="0.2">
      <c r="A464" s="276"/>
      <c r="B464" s="277"/>
      <c r="C464" s="362" t="s">
        <v>547</v>
      </c>
      <c r="D464" s="335"/>
      <c r="E464" s="283"/>
      <c r="F464" s="308"/>
      <c r="G464" s="306"/>
    </row>
    <row r="465" spans="1:7" s="333" customFormat="1" ht="14.25" x14ac:dyDescent="0.2">
      <c r="A465" s="276"/>
      <c r="B465" s="277"/>
      <c r="C465" s="401" t="s">
        <v>548</v>
      </c>
      <c r="D465" s="476"/>
      <c r="E465" s="330"/>
      <c r="F465" s="308"/>
      <c r="G465" s="306"/>
    </row>
    <row r="466" spans="1:7" s="291" customFormat="1" ht="15" x14ac:dyDescent="0.2">
      <c r="A466" s="276"/>
      <c r="B466" s="277"/>
      <c r="C466" s="347"/>
      <c r="D466" s="458" t="s">
        <v>502</v>
      </c>
      <c r="E466" s="458">
        <v>1</v>
      </c>
      <c r="F466" s="460"/>
      <c r="G466" s="461">
        <f>E466*F466</f>
        <v>0</v>
      </c>
    </row>
    <row r="467" spans="1:7" s="291" customFormat="1" ht="15" x14ac:dyDescent="0.2">
      <c r="A467" s="276"/>
      <c r="B467" s="277"/>
      <c r="C467" s="347"/>
      <c r="D467" s="276"/>
      <c r="E467" s="276"/>
      <c r="F467" s="281"/>
      <c r="G467" s="285"/>
    </row>
    <row r="468" spans="1:7" s="291" customFormat="1" ht="15" x14ac:dyDescent="0.2">
      <c r="A468" s="276"/>
      <c r="B468" s="277"/>
      <c r="C468" s="347"/>
      <c r="D468" s="276"/>
      <c r="E468" s="276"/>
      <c r="F468" s="281"/>
      <c r="G468" s="285"/>
    </row>
    <row r="469" spans="1:7" s="291" customFormat="1" ht="104.25" customHeight="1" x14ac:dyDescent="0.2">
      <c r="A469" s="282" t="s">
        <v>572</v>
      </c>
      <c r="B469" s="277"/>
      <c r="C469" s="275" t="s">
        <v>735</v>
      </c>
      <c r="D469" s="345"/>
      <c r="E469" s="349"/>
      <c r="F469" s="281"/>
      <c r="G469" s="306"/>
    </row>
    <row r="470" spans="1:7" s="333" customFormat="1" ht="14.25" customHeight="1" x14ac:dyDescent="0.2">
      <c r="A470" s="282"/>
      <c r="B470" s="277"/>
      <c r="C470" s="283" t="s">
        <v>623</v>
      </c>
      <c r="D470" s="475" t="s">
        <v>507</v>
      </c>
      <c r="E470" s="464">
        <v>8</v>
      </c>
      <c r="F470" s="460"/>
      <c r="G470" s="461">
        <f>E470*F470</f>
        <v>0</v>
      </c>
    </row>
    <row r="471" spans="1:7" s="333" customFormat="1" ht="14.25" customHeight="1" x14ac:dyDescent="0.2">
      <c r="A471" s="282"/>
      <c r="B471" s="277"/>
      <c r="C471" s="283" t="s">
        <v>624</v>
      </c>
      <c r="D471" s="475" t="s">
        <v>507</v>
      </c>
      <c r="E471" s="464">
        <v>16</v>
      </c>
      <c r="F471" s="460"/>
      <c r="G471" s="461">
        <f>E471*F471</f>
        <v>0</v>
      </c>
    </row>
    <row r="472" spans="1:7" s="333" customFormat="1" ht="14.25" customHeight="1" x14ac:dyDescent="0.2">
      <c r="A472" s="282"/>
      <c r="B472" s="277"/>
      <c r="C472" s="283" t="s">
        <v>625</v>
      </c>
      <c r="D472" s="475" t="s">
        <v>507</v>
      </c>
      <c r="E472" s="464">
        <v>8</v>
      </c>
      <c r="F472" s="460"/>
      <c r="G472" s="461">
        <f>E472*F472</f>
        <v>0</v>
      </c>
    </row>
    <row r="473" spans="1:7" s="291" customFormat="1" ht="14.25" x14ac:dyDescent="0.2">
      <c r="A473" s="282"/>
      <c r="B473" s="277"/>
      <c r="C473" s="285"/>
      <c r="D473" s="356"/>
      <c r="E473" s="292"/>
      <c r="F473" s="281"/>
      <c r="G473" s="285"/>
    </row>
    <row r="474" spans="1:7" s="291" customFormat="1" ht="85.5" x14ac:dyDescent="0.2">
      <c r="A474" s="282" t="s">
        <v>574</v>
      </c>
      <c r="B474" s="277"/>
      <c r="C474" s="283" t="s">
        <v>736</v>
      </c>
      <c r="D474" s="349"/>
      <c r="E474" s="290"/>
      <c r="F474" s="281"/>
      <c r="G474" s="306"/>
    </row>
    <row r="475" spans="1:7" ht="14.25" x14ac:dyDescent="0.2">
      <c r="A475" s="276"/>
      <c r="B475" s="277"/>
      <c r="C475" s="362" t="s">
        <v>547</v>
      </c>
      <c r="D475" s="307"/>
      <c r="E475" s="283"/>
      <c r="F475" s="308"/>
      <c r="G475" s="306"/>
    </row>
    <row r="476" spans="1:7" ht="14.25" x14ac:dyDescent="0.2">
      <c r="A476" s="276"/>
      <c r="B476" s="277"/>
      <c r="C476" s="401" t="s">
        <v>548</v>
      </c>
      <c r="D476" s="331"/>
      <c r="E476" s="330"/>
      <c r="F476" s="308"/>
      <c r="G476" s="306"/>
    </row>
    <row r="477" spans="1:7" s="333" customFormat="1" ht="14.25" customHeight="1" x14ac:dyDescent="0.2">
      <c r="A477" s="282"/>
      <c r="B477" s="277"/>
      <c r="C477" s="283" t="s">
        <v>622</v>
      </c>
      <c r="D477" s="475" t="s">
        <v>507</v>
      </c>
      <c r="E477" s="464">
        <v>8</v>
      </c>
      <c r="F477" s="460"/>
      <c r="G477" s="461">
        <f>E477*F477</f>
        <v>0</v>
      </c>
    </row>
    <row r="478" spans="1:7" s="333" customFormat="1" ht="14.25" customHeight="1" x14ac:dyDescent="0.2">
      <c r="A478" s="282"/>
      <c r="B478" s="277"/>
      <c r="C478" s="283" t="s">
        <v>624</v>
      </c>
      <c r="D478" s="475" t="s">
        <v>507</v>
      </c>
      <c r="E478" s="464">
        <v>16</v>
      </c>
      <c r="F478" s="460"/>
      <c r="G478" s="461">
        <f>E478*F478</f>
        <v>0</v>
      </c>
    </row>
    <row r="479" spans="1:7" s="333" customFormat="1" ht="14.25" customHeight="1" x14ac:dyDescent="0.2">
      <c r="A479" s="282"/>
      <c r="B479" s="277"/>
      <c r="C479" s="283" t="s">
        <v>625</v>
      </c>
      <c r="D479" s="475" t="s">
        <v>507</v>
      </c>
      <c r="E479" s="464">
        <v>8</v>
      </c>
      <c r="F479" s="460"/>
      <c r="G479" s="461">
        <f>E479*F479</f>
        <v>0</v>
      </c>
    </row>
    <row r="480" spans="1:7" s="291" customFormat="1" ht="14.25" x14ac:dyDescent="0.2">
      <c r="A480" s="282"/>
      <c r="B480" s="277"/>
      <c r="C480" s="373"/>
      <c r="D480" s="356"/>
      <c r="E480" s="292"/>
      <c r="F480" s="281"/>
      <c r="G480" s="285"/>
    </row>
    <row r="481" spans="1:7" s="291" customFormat="1" ht="57.75" customHeight="1" x14ac:dyDescent="0.2">
      <c r="A481" s="282" t="s">
        <v>576</v>
      </c>
      <c r="B481" s="277"/>
      <c r="C481" s="275" t="s">
        <v>737</v>
      </c>
      <c r="D481" s="276"/>
      <c r="E481" s="276"/>
      <c r="F481" s="285"/>
      <c r="G481" s="285"/>
    </row>
    <row r="482" spans="1:7" ht="14.25" x14ac:dyDescent="0.2">
      <c r="A482" s="276"/>
      <c r="B482" s="277"/>
      <c r="C482" s="362" t="s">
        <v>547</v>
      </c>
      <c r="D482" s="307"/>
      <c r="E482" s="283"/>
      <c r="F482" s="308"/>
      <c r="G482" s="306"/>
    </row>
    <row r="483" spans="1:7" ht="14.25" x14ac:dyDescent="0.2">
      <c r="A483" s="276"/>
      <c r="B483" s="277"/>
      <c r="C483" s="401" t="s">
        <v>548</v>
      </c>
      <c r="D483" s="331"/>
      <c r="E483" s="330"/>
      <c r="F483" s="308"/>
      <c r="G483" s="306"/>
    </row>
    <row r="484" spans="1:7" s="275" customFormat="1" ht="14.25" x14ac:dyDescent="0.2">
      <c r="A484" s="282"/>
      <c r="D484" s="458" t="s">
        <v>502</v>
      </c>
      <c r="E484" s="458">
        <v>1</v>
      </c>
      <c r="F484" s="460"/>
      <c r="G484" s="461">
        <f>F484*E484</f>
        <v>0</v>
      </c>
    </row>
    <row r="485" spans="1:7" s="275" customFormat="1" ht="14.25" x14ac:dyDescent="0.2">
      <c r="A485" s="282"/>
      <c r="D485" s="276"/>
      <c r="E485" s="276"/>
      <c r="F485" s="281"/>
      <c r="G485" s="285"/>
    </row>
    <row r="486" spans="1:7" ht="75" customHeight="1" x14ac:dyDescent="0.2">
      <c r="A486" s="282" t="s">
        <v>578</v>
      </c>
      <c r="B486" s="277"/>
      <c r="C486" s="318" t="s">
        <v>738</v>
      </c>
      <c r="D486" s="304"/>
      <c r="E486" s="284"/>
      <c r="F486" s="281"/>
      <c r="G486" s="306"/>
    </row>
    <row r="487" spans="1:7" ht="14.25" x14ac:dyDescent="0.2">
      <c r="A487" s="276"/>
      <c r="B487" s="277"/>
      <c r="C487" s="276"/>
      <c r="D487" s="462" t="s">
        <v>30</v>
      </c>
      <c r="E487" s="459">
        <v>1</v>
      </c>
      <c r="F487" s="460"/>
      <c r="G487" s="461">
        <f>F487*E487</f>
        <v>0</v>
      </c>
    </row>
    <row r="488" spans="1:7" s="291" customFormat="1" ht="14.25" x14ac:dyDescent="0.2">
      <c r="A488" s="282"/>
      <c r="B488" s="277"/>
      <c r="C488" s="373"/>
      <c r="D488" s="356"/>
      <c r="E488" s="292"/>
      <c r="F488" s="281"/>
      <c r="G488" s="285"/>
    </row>
    <row r="489" spans="1:7" s="291" customFormat="1" ht="73.5" customHeight="1" x14ac:dyDescent="0.2">
      <c r="A489" s="282" t="s">
        <v>581</v>
      </c>
      <c r="B489" s="277"/>
      <c r="C489" s="275" t="s">
        <v>739</v>
      </c>
      <c r="E489" s="290"/>
      <c r="F489" s="284"/>
      <c r="G489" s="284"/>
    </row>
    <row r="490" spans="1:7" s="333" customFormat="1" ht="14.25" customHeight="1" x14ac:dyDescent="0.2">
      <c r="A490" s="282"/>
      <c r="B490" s="277"/>
      <c r="C490" s="374" t="s">
        <v>740</v>
      </c>
      <c r="D490" s="458" t="s">
        <v>507</v>
      </c>
      <c r="E490" s="464">
        <v>45</v>
      </c>
      <c r="F490" s="460"/>
      <c r="G490" s="461">
        <f>E490*F490</f>
        <v>0</v>
      </c>
    </row>
    <row r="491" spans="1:7" ht="16.5" customHeight="1" x14ac:dyDescent="0.2">
      <c r="A491" s="276"/>
      <c r="B491" s="277"/>
      <c r="C491" s="276"/>
      <c r="D491" s="346"/>
      <c r="E491" s="317"/>
      <c r="F491" s="281"/>
      <c r="G491" s="281"/>
    </row>
    <row r="492" spans="1:7" s="333" customFormat="1" ht="86.25" customHeight="1" x14ac:dyDescent="0.2">
      <c r="A492" s="282" t="s">
        <v>584</v>
      </c>
      <c r="C492" s="275" t="s">
        <v>879</v>
      </c>
      <c r="D492" s="375"/>
      <c r="E492" s="375"/>
    </row>
    <row r="493" spans="1:7" s="291" customFormat="1" ht="14.25" customHeight="1" x14ac:dyDescent="0.2">
      <c r="A493" s="282"/>
      <c r="B493" s="277"/>
      <c r="C493" s="283"/>
      <c r="D493" s="458" t="s">
        <v>502</v>
      </c>
      <c r="E493" s="464">
        <v>1</v>
      </c>
      <c r="F493" s="460"/>
      <c r="G493" s="461">
        <f>E493*F493</f>
        <v>0</v>
      </c>
    </row>
    <row r="494" spans="1:7" s="291" customFormat="1" ht="14.25" customHeight="1" x14ac:dyDescent="0.2">
      <c r="A494" s="282"/>
      <c r="B494" s="277"/>
      <c r="C494" s="283"/>
      <c r="D494" s="276"/>
      <c r="E494" s="290"/>
      <c r="F494" s="281"/>
      <c r="G494" s="285"/>
    </row>
    <row r="495" spans="1:7" s="291" customFormat="1" ht="14.25" customHeight="1" x14ac:dyDescent="0.2">
      <c r="A495" s="282"/>
      <c r="B495" s="277"/>
      <c r="C495" s="283"/>
      <c r="D495" s="276"/>
      <c r="E495" s="290"/>
      <c r="F495" s="281"/>
      <c r="G495" s="285"/>
    </row>
    <row r="496" spans="1:7" s="333" customFormat="1" ht="60" customHeight="1" x14ac:dyDescent="0.2">
      <c r="A496" s="282" t="s">
        <v>586</v>
      </c>
      <c r="C496" s="275" t="s">
        <v>741</v>
      </c>
      <c r="D496" s="375"/>
      <c r="E496" s="375"/>
    </row>
    <row r="497" spans="1:7" ht="14.25" x14ac:dyDescent="0.2">
      <c r="A497" s="276"/>
      <c r="B497" s="277"/>
      <c r="C497" s="362" t="s">
        <v>547</v>
      </c>
      <c r="D497" s="307"/>
      <c r="E497" s="283"/>
      <c r="F497" s="308"/>
      <c r="G497" s="306"/>
    </row>
    <row r="498" spans="1:7" ht="14.25" x14ac:dyDescent="0.2">
      <c r="A498" s="276"/>
      <c r="B498" s="277"/>
      <c r="C498" s="401" t="s">
        <v>548</v>
      </c>
      <c r="D498" s="331"/>
      <c r="E498" s="330"/>
      <c r="F498" s="308"/>
      <c r="G498" s="306"/>
    </row>
    <row r="499" spans="1:7" s="333" customFormat="1" ht="14.25" customHeight="1" x14ac:dyDescent="0.2">
      <c r="A499" s="282"/>
      <c r="B499" s="277"/>
      <c r="C499" s="374" t="s">
        <v>740</v>
      </c>
      <c r="D499" s="458" t="s">
        <v>507</v>
      </c>
      <c r="E499" s="464">
        <v>45</v>
      </c>
      <c r="F499" s="460"/>
      <c r="G499" s="461">
        <f>E499*F499</f>
        <v>0</v>
      </c>
    </row>
    <row r="500" spans="1:7" s="291" customFormat="1" ht="14.25" customHeight="1" x14ac:dyDescent="0.2">
      <c r="A500" s="282"/>
      <c r="B500" s="277"/>
      <c r="C500" s="275"/>
      <c r="D500" s="276"/>
      <c r="E500" s="290"/>
      <c r="F500" s="281"/>
      <c r="G500" s="285"/>
    </row>
    <row r="501" spans="1:7" s="291" customFormat="1" ht="42.75" x14ac:dyDescent="0.2">
      <c r="A501" s="282" t="s">
        <v>588</v>
      </c>
      <c r="B501" s="277"/>
      <c r="C501" s="283" t="s">
        <v>742</v>
      </c>
      <c r="D501" s="349"/>
      <c r="E501" s="290"/>
      <c r="F501" s="281"/>
      <c r="G501" s="285"/>
    </row>
    <row r="502" spans="1:7" s="291" customFormat="1" ht="16.5" x14ac:dyDescent="0.2">
      <c r="A502" s="282"/>
      <c r="B502" s="277"/>
      <c r="C502" s="285"/>
      <c r="D502" s="478" t="s">
        <v>649</v>
      </c>
      <c r="E502" s="463">
        <v>4</v>
      </c>
      <c r="F502" s="460"/>
      <c r="G502" s="461">
        <f>E502*F502</f>
        <v>0</v>
      </c>
    </row>
    <row r="503" spans="1:7" s="291" customFormat="1" ht="14.25" customHeight="1" x14ac:dyDescent="0.2">
      <c r="A503" s="282"/>
      <c r="B503" s="277"/>
      <c r="C503" s="275"/>
      <c r="D503" s="276"/>
      <c r="E503" s="290"/>
      <c r="F503" s="281"/>
      <c r="G503" s="285"/>
    </row>
    <row r="504" spans="1:7" s="291" customFormat="1" ht="60" customHeight="1" x14ac:dyDescent="0.2">
      <c r="A504" s="282" t="s">
        <v>592</v>
      </c>
      <c r="B504" s="277"/>
      <c r="C504" s="348" t="s">
        <v>743</v>
      </c>
      <c r="D504" s="345"/>
      <c r="E504" s="349"/>
      <c r="F504" s="281"/>
      <c r="G504" s="306"/>
    </row>
    <row r="505" spans="1:7" s="291" customFormat="1" ht="14.25" customHeight="1" x14ac:dyDescent="0.2">
      <c r="A505" s="282"/>
      <c r="B505" s="277"/>
      <c r="C505" s="283" t="s">
        <v>744</v>
      </c>
      <c r="D505" s="458" t="s">
        <v>30</v>
      </c>
      <c r="E505" s="462">
        <v>6</v>
      </c>
      <c r="F505" s="460"/>
      <c r="G505" s="461">
        <f>E505*F505</f>
        <v>0</v>
      </c>
    </row>
    <row r="506" spans="1:7" s="291" customFormat="1" ht="14.25" customHeight="1" x14ac:dyDescent="0.2">
      <c r="A506" s="282"/>
      <c r="B506" s="277"/>
      <c r="C506" s="283" t="s">
        <v>745</v>
      </c>
      <c r="D506" s="458" t="s">
        <v>30</v>
      </c>
      <c r="E506" s="462">
        <v>2</v>
      </c>
      <c r="F506" s="460"/>
      <c r="G506" s="461">
        <f>E506*F506</f>
        <v>0</v>
      </c>
    </row>
    <row r="507" spans="1:7" s="291" customFormat="1" ht="14.25" customHeight="1" x14ac:dyDescent="0.2">
      <c r="A507" s="282"/>
      <c r="B507" s="277"/>
      <c r="C507" s="283" t="s">
        <v>746</v>
      </c>
      <c r="D507" s="458" t="s">
        <v>30</v>
      </c>
      <c r="E507" s="462">
        <v>2</v>
      </c>
      <c r="F507" s="460"/>
      <c r="G507" s="461">
        <f>E507*F507</f>
        <v>0</v>
      </c>
    </row>
    <row r="508" spans="1:7" s="291" customFormat="1" ht="14.25" customHeight="1" x14ac:dyDescent="0.2">
      <c r="A508" s="282"/>
      <c r="B508" s="277"/>
      <c r="C508" s="283"/>
      <c r="D508" s="276"/>
      <c r="E508" s="290"/>
      <c r="F508" s="281"/>
      <c r="G508" s="285"/>
    </row>
    <row r="509" spans="1:7" s="333" customFormat="1" ht="44.25" customHeight="1" x14ac:dyDescent="0.2">
      <c r="A509" s="282" t="s">
        <v>594</v>
      </c>
      <c r="C509" s="275" t="s">
        <v>747</v>
      </c>
      <c r="D509" s="375"/>
      <c r="E509" s="375"/>
    </row>
    <row r="510" spans="1:7" s="333" customFormat="1" ht="14.25" x14ac:dyDescent="0.2">
      <c r="A510" s="354"/>
      <c r="C510" s="376"/>
      <c r="D510" s="458" t="s">
        <v>30</v>
      </c>
      <c r="E510" s="464">
        <v>8</v>
      </c>
      <c r="F510" s="460"/>
      <c r="G510" s="461">
        <f>E510*F510</f>
        <v>0</v>
      </c>
    </row>
    <row r="511" spans="1:7" s="333" customFormat="1" ht="14.25" customHeight="1" x14ac:dyDescent="0.2">
      <c r="A511" s="276"/>
      <c r="B511" s="277"/>
      <c r="C511" s="276"/>
      <c r="D511" s="289"/>
      <c r="E511" s="290"/>
      <c r="F511" s="281"/>
      <c r="G511" s="281"/>
    </row>
    <row r="512" spans="1:7" s="333" customFormat="1" ht="42.75" x14ac:dyDescent="0.2">
      <c r="A512" s="282" t="s">
        <v>596</v>
      </c>
      <c r="C512" s="275" t="s">
        <v>748</v>
      </c>
      <c r="D512" s="375"/>
      <c r="E512" s="375"/>
    </row>
    <row r="513" spans="1:7" s="333" customFormat="1" ht="15.75" customHeight="1" x14ac:dyDescent="0.2">
      <c r="A513" s="354"/>
      <c r="C513" s="377"/>
      <c r="D513" s="458" t="s">
        <v>30</v>
      </c>
      <c r="E513" s="464">
        <v>8</v>
      </c>
      <c r="F513" s="460"/>
      <c r="G513" s="461">
        <f>E513*F513</f>
        <v>0</v>
      </c>
    </row>
    <row r="514" spans="1:7" s="333" customFormat="1" ht="15.75" customHeight="1" x14ac:dyDescent="0.2">
      <c r="A514" s="354"/>
      <c r="C514" s="377"/>
      <c r="D514" s="276"/>
      <c r="E514" s="290"/>
      <c r="F514" s="281"/>
      <c r="G514" s="285"/>
    </row>
    <row r="515" spans="1:7" s="291" customFormat="1" ht="42.75" x14ac:dyDescent="0.2">
      <c r="A515" s="282" t="s">
        <v>598</v>
      </c>
      <c r="B515" s="277"/>
      <c r="C515" s="348" t="s">
        <v>749</v>
      </c>
      <c r="D515" s="356"/>
      <c r="E515" s="290"/>
      <c r="F515" s="281"/>
      <c r="G515" s="285"/>
    </row>
    <row r="516" spans="1:7" s="291" customFormat="1" ht="14.25" x14ac:dyDescent="0.2">
      <c r="A516" s="351"/>
      <c r="B516" s="277"/>
      <c r="C516" s="352"/>
      <c r="D516" s="478" t="s">
        <v>33</v>
      </c>
      <c r="E516" s="464">
        <v>20</v>
      </c>
      <c r="F516" s="460"/>
      <c r="G516" s="461">
        <f>F516*E516</f>
        <v>0</v>
      </c>
    </row>
    <row r="517" spans="1:7" s="281" customFormat="1" ht="21.75" customHeight="1" x14ac:dyDescent="0.2"/>
    <row r="518" spans="1:7" s="333" customFormat="1" ht="63" customHeight="1" x14ac:dyDescent="0.2">
      <c r="A518" s="282" t="s">
        <v>601</v>
      </c>
      <c r="B518" s="277"/>
      <c r="C518" s="275" t="s">
        <v>750</v>
      </c>
      <c r="D518" s="283"/>
      <c r="E518" s="283"/>
      <c r="F518" s="283"/>
      <c r="G518" s="284"/>
    </row>
    <row r="519" spans="1:7" ht="14.25" x14ac:dyDescent="0.2">
      <c r="A519" s="276"/>
      <c r="B519" s="277"/>
      <c r="D519" s="458" t="s">
        <v>502</v>
      </c>
      <c r="E519" s="459">
        <v>1</v>
      </c>
      <c r="F519" s="460"/>
      <c r="G519" s="461">
        <f>E519*F519</f>
        <v>0</v>
      </c>
    </row>
    <row r="520" spans="1:7" ht="14.25" x14ac:dyDescent="0.2">
      <c r="A520" s="276"/>
      <c r="B520" s="277"/>
      <c r="D520" s="276"/>
      <c r="E520" s="284"/>
      <c r="F520" s="281"/>
      <c r="G520" s="285"/>
    </row>
    <row r="521" spans="1:7" ht="31.5" customHeight="1" x14ac:dyDescent="0.2">
      <c r="A521" s="282" t="s">
        <v>603</v>
      </c>
      <c r="B521" s="277"/>
      <c r="C521" s="286" t="s">
        <v>751</v>
      </c>
      <c r="D521" s="284"/>
      <c r="E521" s="281"/>
      <c r="F521" s="281"/>
      <c r="G521" s="285"/>
    </row>
    <row r="522" spans="1:7" ht="14.25" x14ac:dyDescent="0.2">
      <c r="A522" s="276"/>
      <c r="B522" s="277"/>
      <c r="D522" s="458" t="s">
        <v>514</v>
      </c>
      <c r="E522" s="464">
        <v>1</v>
      </c>
      <c r="F522" s="460"/>
      <c r="G522" s="461">
        <f>F522*E522</f>
        <v>0</v>
      </c>
    </row>
    <row r="523" spans="1:7" ht="14.25" x14ac:dyDescent="0.2">
      <c r="A523" s="276"/>
      <c r="B523" s="277"/>
      <c r="D523" s="276"/>
      <c r="E523" s="290"/>
      <c r="F523" s="281"/>
      <c r="G523" s="285"/>
    </row>
    <row r="524" spans="1:7" ht="31.5" customHeight="1" x14ac:dyDescent="0.2">
      <c r="A524" s="282" t="s">
        <v>611</v>
      </c>
      <c r="B524" s="277"/>
      <c r="C524" s="286" t="s">
        <v>752</v>
      </c>
      <c r="D524" s="284"/>
      <c r="E524" s="281"/>
      <c r="F524" s="281"/>
      <c r="G524" s="285"/>
    </row>
    <row r="525" spans="1:7" ht="14.25" x14ac:dyDescent="0.2">
      <c r="A525" s="276"/>
      <c r="B525" s="277"/>
      <c r="D525" s="458" t="s">
        <v>514</v>
      </c>
      <c r="E525" s="464">
        <v>1</v>
      </c>
      <c r="F525" s="460"/>
      <c r="G525" s="461">
        <f>F525*E525</f>
        <v>0</v>
      </c>
    </row>
    <row r="526" spans="1:7" ht="14.25" x14ac:dyDescent="0.2">
      <c r="A526" s="276"/>
      <c r="B526" s="277"/>
      <c r="D526" s="276"/>
      <c r="E526" s="290"/>
      <c r="F526" s="281"/>
      <c r="G526" s="285"/>
    </row>
    <row r="527" spans="1:7" s="291" customFormat="1" ht="57" x14ac:dyDescent="0.2">
      <c r="A527" s="282" t="s">
        <v>618</v>
      </c>
      <c r="B527" s="277"/>
      <c r="C527" s="283" t="s">
        <v>753</v>
      </c>
      <c r="D527" s="356"/>
      <c r="E527" s="292"/>
      <c r="F527" s="281"/>
      <c r="G527" s="285"/>
    </row>
    <row r="528" spans="1:7" s="296" customFormat="1" ht="15.75" customHeight="1" x14ac:dyDescent="0.2">
      <c r="A528" s="282"/>
      <c r="B528" s="340"/>
      <c r="C528" s="285"/>
      <c r="D528" s="478" t="s">
        <v>649</v>
      </c>
      <c r="E528" s="463">
        <v>6</v>
      </c>
      <c r="F528" s="460"/>
      <c r="G528" s="461">
        <f>F528*E528</f>
        <v>0</v>
      </c>
    </row>
    <row r="529" spans="1:7" ht="14.25" x14ac:dyDescent="0.2">
      <c r="A529" s="276"/>
      <c r="B529" s="277"/>
      <c r="D529" s="276"/>
      <c r="E529" s="281"/>
      <c r="F529" s="281"/>
      <c r="G529" s="285"/>
    </row>
    <row r="530" spans="1:7" ht="14.25" x14ac:dyDescent="0.2">
      <c r="A530" s="276"/>
      <c r="B530" s="277"/>
      <c r="D530" s="276"/>
      <c r="E530" s="281"/>
      <c r="F530" s="281"/>
      <c r="G530" s="285"/>
    </row>
    <row r="531" spans="1:7" s="291" customFormat="1" ht="57" x14ac:dyDescent="0.2">
      <c r="A531" s="282" t="s">
        <v>626</v>
      </c>
      <c r="B531" s="277"/>
      <c r="C531" s="283" t="s">
        <v>683</v>
      </c>
      <c r="D531" s="276"/>
      <c r="E531" s="290"/>
      <c r="F531" s="281"/>
      <c r="G531" s="285"/>
    </row>
    <row r="532" spans="1:7" s="291" customFormat="1" ht="14.25" x14ac:dyDescent="0.2">
      <c r="A532" s="276"/>
      <c r="B532" s="277"/>
      <c r="D532" s="458" t="s">
        <v>514</v>
      </c>
      <c r="E532" s="464">
        <v>1</v>
      </c>
      <c r="F532" s="460"/>
      <c r="G532" s="461">
        <f>F532*E532</f>
        <v>0</v>
      </c>
    </row>
    <row r="533" spans="1:7" s="291" customFormat="1" ht="14.25" x14ac:dyDescent="0.2">
      <c r="A533" s="276"/>
      <c r="B533" s="277"/>
      <c r="D533" s="276"/>
      <c r="E533" s="290"/>
      <c r="F533" s="281"/>
      <c r="G533" s="285"/>
    </row>
    <row r="534" spans="1:7" s="333" customFormat="1" ht="99.75" x14ac:dyDescent="0.2">
      <c r="A534" s="282" t="s">
        <v>628</v>
      </c>
      <c r="B534" s="277"/>
      <c r="C534" s="275" t="s">
        <v>754</v>
      </c>
      <c r="D534" s="290"/>
      <c r="E534" s="290"/>
      <c r="F534" s="281"/>
      <c r="G534" s="285"/>
    </row>
    <row r="535" spans="1:7" s="291" customFormat="1" ht="14.25" x14ac:dyDescent="0.2">
      <c r="A535" s="276"/>
      <c r="B535" s="277"/>
      <c r="D535" s="458" t="s">
        <v>514</v>
      </c>
      <c r="E535" s="464">
        <v>1</v>
      </c>
      <c r="F535" s="460"/>
      <c r="G535" s="461">
        <f>F535*E535</f>
        <v>0</v>
      </c>
    </row>
    <row r="536" spans="1:7" s="291" customFormat="1" ht="14.25" x14ac:dyDescent="0.2">
      <c r="A536" s="276"/>
      <c r="B536" s="277"/>
      <c r="D536" s="276"/>
      <c r="E536" s="290"/>
      <c r="F536" s="378"/>
      <c r="G536" s="285"/>
    </row>
    <row r="537" spans="1:7" ht="28.5" x14ac:dyDescent="0.2">
      <c r="A537" s="282" t="s">
        <v>630</v>
      </c>
      <c r="C537" s="275" t="s">
        <v>755</v>
      </c>
      <c r="F537" s="378"/>
      <c r="G537" s="285"/>
    </row>
    <row r="538" spans="1:7" ht="16.5" x14ac:dyDescent="0.2">
      <c r="C538" s="377"/>
      <c r="D538" s="458" t="s">
        <v>514</v>
      </c>
      <c r="E538" s="481">
        <v>1</v>
      </c>
      <c r="F538" s="482"/>
      <c r="G538" s="461">
        <f>F538*E538</f>
        <v>0</v>
      </c>
    </row>
    <row r="539" spans="1:7" ht="15" thickBot="1" x14ac:dyDescent="0.25">
      <c r="A539" s="276"/>
      <c r="B539" s="277"/>
      <c r="D539" s="276"/>
      <c r="E539" s="284"/>
      <c r="F539" s="281"/>
      <c r="G539" s="285"/>
    </row>
    <row r="540" spans="1:7" s="291" customFormat="1" ht="19.5" thickTop="1" thickBot="1" x14ac:dyDescent="0.3">
      <c r="A540" s="276"/>
      <c r="B540" s="277"/>
      <c r="C540" s="365" t="s">
        <v>756</v>
      </c>
      <c r="D540" s="366"/>
      <c r="E540" s="367"/>
      <c r="F540" s="368"/>
      <c r="G540" s="480">
        <f>SUM(G356:G539)</f>
        <v>0</v>
      </c>
    </row>
    <row r="541" spans="1:7" s="281" customFormat="1" ht="21.75" customHeight="1" thickTop="1" x14ac:dyDescent="0.2"/>
    <row r="542" spans="1:7" s="281" customFormat="1" ht="21.75" customHeight="1" x14ac:dyDescent="0.2"/>
    <row r="543" spans="1:7" ht="18" x14ac:dyDescent="0.25">
      <c r="A543" s="276"/>
      <c r="B543" s="277"/>
      <c r="C543" s="278" t="s">
        <v>757</v>
      </c>
      <c r="D543" s="279"/>
      <c r="E543" s="280"/>
      <c r="F543" s="281"/>
      <c r="G543" s="276"/>
    </row>
    <row r="544" spans="1:7" ht="18" x14ac:dyDescent="0.25">
      <c r="A544" s="276"/>
      <c r="B544" s="277"/>
      <c r="C544" s="278" t="s">
        <v>758</v>
      </c>
      <c r="D544" s="279"/>
      <c r="E544" s="280"/>
      <c r="F544" s="281"/>
      <c r="G544" s="276"/>
    </row>
    <row r="545" spans="1:7" s="281" customFormat="1" ht="21.75" customHeight="1" x14ac:dyDescent="0.25">
      <c r="C545" s="278"/>
    </row>
    <row r="546" spans="1:7" ht="57.75" customHeight="1" x14ac:dyDescent="0.2">
      <c r="A546" s="282" t="s">
        <v>500</v>
      </c>
      <c r="B546" s="277"/>
      <c r="C546" s="286" t="s">
        <v>759</v>
      </c>
      <c r="D546" s="284"/>
      <c r="E546" s="284"/>
      <c r="F546" s="284"/>
      <c r="G546" s="284"/>
    </row>
    <row r="547" spans="1:7" s="291" customFormat="1" ht="14.25" x14ac:dyDescent="0.2">
      <c r="A547" s="276"/>
      <c r="B547" s="277"/>
      <c r="C547" s="332"/>
      <c r="D547" s="458" t="s">
        <v>143</v>
      </c>
      <c r="E547" s="459">
        <v>1</v>
      </c>
      <c r="F547" s="460"/>
      <c r="G547" s="461">
        <f>E547*F547</f>
        <v>0</v>
      </c>
    </row>
    <row r="548" spans="1:7" s="291" customFormat="1" ht="14.25" x14ac:dyDescent="0.2">
      <c r="A548" s="276"/>
      <c r="B548" s="277"/>
      <c r="C548" s="332"/>
      <c r="D548" s="276"/>
      <c r="E548" s="284"/>
      <c r="F548" s="281"/>
      <c r="G548" s="285"/>
    </row>
    <row r="549" spans="1:7" ht="45" customHeight="1" x14ac:dyDescent="0.2">
      <c r="A549" s="282" t="s">
        <v>503</v>
      </c>
      <c r="B549" s="277"/>
      <c r="C549" s="286" t="s">
        <v>760</v>
      </c>
      <c r="D549" s="284"/>
      <c r="E549" s="284"/>
      <c r="F549" s="284"/>
      <c r="G549" s="284"/>
    </row>
    <row r="550" spans="1:7" s="291" customFormat="1" ht="14.25" x14ac:dyDescent="0.2">
      <c r="A550" s="276"/>
      <c r="B550" s="277"/>
      <c r="C550" s="332"/>
      <c r="D550" s="458" t="s">
        <v>143</v>
      </c>
      <c r="E550" s="459">
        <v>47</v>
      </c>
      <c r="F550" s="460"/>
      <c r="G550" s="461">
        <f>E550*F550</f>
        <v>0</v>
      </c>
    </row>
    <row r="551" spans="1:7" s="291" customFormat="1" ht="14.25" x14ac:dyDescent="0.2">
      <c r="A551" s="276"/>
      <c r="B551" s="277"/>
      <c r="C551" s="332"/>
      <c r="D551" s="276"/>
      <c r="E551" s="284"/>
      <c r="F551" s="281"/>
      <c r="G551" s="285"/>
    </row>
    <row r="552" spans="1:7" s="291" customFormat="1" ht="59.25" customHeight="1" x14ac:dyDescent="0.2">
      <c r="A552" s="282" t="s">
        <v>505</v>
      </c>
      <c r="B552" s="277"/>
      <c r="C552" s="275" t="s">
        <v>761</v>
      </c>
      <c r="D552" s="316"/>
      <c r="E552" s="290"/>
      <c r="F552" s="281"/>
      <c r="G552" s="285"/>
    </row>
    <row r="553" spans="1:7" s="333" customFormat="1" ht="14.25" customHeight="1" x14ac:dyDescent="0.2">
      <c r="A553" s="282"/>
      <c r="B553" s="277"/>
      <c r="C553" s="283" t="s">
        <v>762</v>
      </c>
      <c r="D553" s="475" t="s">
        <v>507</v>
      </c>
      <c r="E553" s="464">
        <v>60</v>
      </c>
      <c r="F553" s="460"/>
      <c r="G553" s="461">
        <f>F553*E553</f>
        <v>0</v>
      </c>
    </row>
    <row r="554" spans="1:7" s="333" customFormat="1" ht="14.25" customHeight="1" x14ac:dyDescent="0.2">
      <c r="A554" s="282"/>
      <c r="B554" s="277"/>
      <c r="C554" s="283" t="s">
        <v>763</v>
      </c>
      <c r="D554" s="475" t="s">
        <v>507</v>
      </c>
      <c r="E554" s="464">
        <v>12</v>
      </c>
      <c r="F554" s="460"/>
      <c r="G554" s="461">
        <f>F554*E554</f>
        <v>0</v>
      </c>
    </row>
    <row r="555" spans="1:7" s="333" customFormat="1" ht="14.25" customHeight="1" x14ac:dyDescent="0.2">
      <c r="A555" s="282"/>
      <c r="B555" s="277"/>
      <c r="C555" s="283" t="s">
        <v>764</v>
      </c>
      <c r="D555" s="475" t="s">
        <v>507</v>
      </c>
      <c r="E555" s="464">
        <v>20</v>
      </c>
      <c r="F555" s="460"/>
      <c r="G555" s="461">
        <f>F555*E555</f>
        <v>0</v>
      </c>
    </row>
    <row r="556" spans="1:7" s="333" customFormat="1" ht="14.25" customHeight="1" x14ac:dyDescent="0.2">
      <c r="A556" s="282"/>
      <c r="B556" s="277"/>
      <c r="C556" s="283" t="s">
        <v>765</v>
      </c>
      <c r="D556" s="475" t="s">
        <v>507</v>
      </c>
      <c r="E556" s="464">
        <v>22</v>
      </c>
      <c r="F556" s="460"/>
      <c r="G556" s="461">
        <f>F556*E556</f>
        <v>0</v>
      </c>
    </row>
    <row r="557" spans="1:7" s="291" customFormat="1" ht="14.25" customHeight="1" x14ac:dyDescent="0.2">
      <c r="A557" s="282"/>
      <c r="B557" s="277"/>
      <c r="C557" s="283"/>
      <c r="D557" s="316"/>
      <c r="E557" s="290"/>
      <c r="F557" s="281"/>
      <c r="G557" s="285"/>
    </row>
    <row r="558" spans="1:7" s="333" customFormat="1" ht="72" customHeight="1" x14ac:dyDescent="0.2">
      <c r="A558" s="282" t="s">
        <v>510</v>
      </c>
      <c r="B558" s="277"/>
      <c r="C558" s="275" t="s">
        <v>880</v>
      </c>
      <c r="D558" s="284"/>
      <c r="E558" s="285"/>
      <c r="F558" s="281"/>
      <c r="G558" s="276"/>
    </row>
    <row r="559" spans="1:7" s="333" customFormat="1" ht="12.75" customHeight="1" x14ac:dyDescent="0.2">
      <c r="A559" s="276"/>
      <c r="B559" s="277"/>
      <c r="C559" s="347"/>
      <c r="D559" s="458" t="s">
        <v>502</v>
      </c>
      <c r="E559" s="458">
        <v>1</v>
      </c>
      <c r="F559" s="460"/>
      <c r="G559" s="461">
        <f>F559*E559</f>
        <v>0</v>
      </c>
    </row>
    <row r="560" spans="1:7" s="333" customFormat="1" ht="12.75" customHeight="1" x14ac:dyDescent="0.2">
      <c r="A560" s="276"/>
      <c r="B560" s="277"/>
      <c r="C560" s="347"/>
      <c r="D560" s="276"/>
      <c r="E560" s="276"/>
      <c r="F560" s="281"/>
      <c r="G560" s="285"/>
    </row>
    <row r="561" spans="1:7" s="291" customFormat="1" ht="42.75" x14ac:dyDescent="0.2">
      <c r="A561" s="282" t="s">
        <v>513</v>
      </c>
      <c r="C561" s="348" t="s">
        <v>766</v>
      </c>
      <c r="D561" s="345"/>
      <c r="E561" s="349"/>
      <c r="F561" s="353"/>
      <c r="G561" s="285"/>
    </row>
    <row r="562" spans="1:7" s="291" customFormat="1" ht="14.25" x14ac:dyDescent="0.2">
      <c r="A562" s="276"/>
      <c r="B562" s="277"/>
      <c r="C562" s="332" t="s">
        <v>767</v>
      </c>
      <c r="D562" s="458" t="s">
        <v>30</v>
      </c>
      <c r="E562" s="462">
        <v>2</v>
      </c>
      <c r="F562" s="460"/>
      <c r="G562" s="461">
        <f>F562*E562</f>
        <v>0</v>
      </c>
    </row>
    <row r="563" spans="1:7" s="291" customFormat="1" ht="14.25" customHeight="1" x14ac:dyDescent="0.2">
      <c r="A563" s="282"/>
      <c r="B563" s="277"/>
      <c r="C563" s="283"/>
      <c r="D563" s="316"/>
      <c r="E563" s="290"/>
      <c r="F563" s="281"/>
      <c r="G563" s="285"/>
    </row>
    <row r="564" spans="1:7" ht="243" customHeight="1" x14ac:dyDescent="0.2">
      <c r="A564" s="282" t="s">
        <v>515</v>
      </c>
      <c r="B564" s="277"/>
      <c r="C564" s="286" t="s">
        <v>881</v>
      </c>
      <c r="D564" s="290"/>
      <c r="E564" s="290"/>
      <c r="F564" s="284"/>
      <c r="G564" s="284"/>
    </row>
    <row r="565" spans="1:7" ht="14.25" x14ac:dyDescent="0.2">
      <c r="A565" s="276"/>
      <c r="B565" s="277"/>
      <c r="C565" s="362" t="s">
        <v>547</v>
      </c>
      <c r="D565" s="307"/>
      <c r="E565" s="283"/>
      <c r="F565" s="308"/>
      <c r="G565" s="306"/>
    </row>
    <row r="566" spans="1:7" ht="14.25" x14ac:dyDescent="0.2">
      <c r="A566" s="276"/>
      <c r="B566" s="277"/>
      <c r="C566" s="401" t="s">
        <v>548</v>
      </c>
      <c r="D566" s="331"/>
      <c r="E566" s="330"/>
      <c r="F566" s="308"/>
      <c r="G566" s="306"/>
    </row>
    <row r="567" spans="1:7" s="291" customFormat="1" ht="14.25" x14ac:dyDescent="0.2">
      <c r="A567" s="282"/>
      <c r="B567" s="277"/>
      <c r="C567" s="379" t="s">
        <v>768</v>
      </c>
      <c r="D567" s="458" t="s">
        <v>769</v>
      </c>
      <c r="E567" s="458">
        <v>83</v>
      </c>
      <c r="F567" s="460"/>
      <c r="G567" s="461">
        <f>E567*F567</f>
        <v>0</v>
      </c>
    </row>
    <row r="568" spans="1:7" s="291" customFormat="1" ht="15.75" customHeight="1" x14ac:dyDescent="0.2">
      <c r="A568" s="282"/>
      <c r="B568" s="277"/>
      <c r="C568" s="380"/>
      <c r="D568" s="276"/>
      <c r="E568" s="276"/>
      <c r="F568" s="281"/>
      <c r="G568" s="285"/>
    </row>
    <row r="569" spans="1:7" s="291" customFormat="1" ht="15.75" customHeight="1" x14ac:dyDescent="0.2">
      <c r="A569" s="282"/>
      <c r="B569" s="277"/>
      <c r="C569" s="380"/>
      <c r="D569" s="276"/>
      <c r="E569" s="276"/>
      <c r="F569" s="281"/>
      <c r="G569" s="285"/>
    </row>
    <row r="570" spans="1:7" ht="30.75" customHeight="1" x14ac:dyDescent="0.2">
      <c r="A570" s="282" t="s">
        <v>517</v>
      </c>
      <c r="B570" s="277"/>
      <c r="C570" s="275" t="s">
        <v>770</v>
      </c>
      <c r="D570" s="276"/>
      <c r="E570" s="276"/>
    </row>
    <row r="571" spans="1:7" ht="14.25" x14ac:dyDescent="0.2">
      <c r="A571" s="276"/>
      <c r="B571" s="277"/>
      <c r="C571" s="332" t="s">
        <v>771</v>
      </c>
      <c r="D571" s="458" t="s">
        <v>30</v>
      </c>
      <c r="E571" s="458">
        <v>7</v>
      </c>
      <c r="F571" s="460"/>
      <c r="G571" s="461">
        <f>E571*F571</f>
        <v>0</v>
      </c>
    </row>
    <row r="572" spans="1:7" ht="14.25" x14ac:dyDescent="0.2">
      <c r="A572" s="276"/>
      <c r="B572" s="277"/>
      <c r="C572" s="332"/>
      <c r="D572" s="276"/>
      <c r="E572" s="276"/>
      <c r="F572" s="281"/>
      <c r="G572" s="285"/>
    </row>
    <row r="573" spans="1:7" ht="30.75" customHeight="1" x14ac:dyDescent="0.2">
      <c r="A573" s="282" t="s">
        <v>519</v>
      </c>
      <c r="B573" s="277"/>
      <c r="C573" s="275" t="s">
        <v>772</v>
      </c>
      <c r="D573" s="276"/>
      <c r="E573" s="276"/>
    </row>
    <row r="574" spans="1:7" ht="14.25" x14ac:dyDescent="0.2">
      <c r="A574" s="276"/>
      <c r="B574" s="277"/>
      <c r="C574" s="332" t="s">
        <v>773</v>
      </c>
      <c r="D574" s="458" t="s">
        <v>30</v>
      </c>
      <c r="E574" s="458">
        <v>7</v>
      </c>
      <c r="F574" s="460"/>
      <c r="G574" s="461">
        <f>E574*F574</f>
        <v>0</v>
      </c>
    </row>
    <row r="575" spans="1:7" ht="14.25" x14ac:dyDescent="0.2">
      <c r="A575" s="276"/>
      <c r="B575" s="277"/>
      <c r="C575" s="332" t="s">
        <v>774</v>
      </c>
      <c r="D575" s="458" t="s">
        <v>30</v>
      </c>
      <c r="E575" s="458">
        <v>14</v>
      </c>
      <c r="F575" s="460"/>
      <c r="G575" s="461">
        <f>E575*F575</f>
        <v>0</v>
      </c>
    </row>
    <row r="576" spans="1:7" ht="14.25" x14ac:dyDescent="0.2">
      <c r="A576" s="276"/>
      <c r="B576" s="277"/>
      <c r="C576" s="332"/>
      <c r="D576" s="276"/>
      <c r="E576" s="290"/>
      <c r="F576" s="281"/>
      <c r="G576" s="285"/>
    </row>
    <row r="577" spans="1:7" ht="28.5" x14ac:dyDescent="0.2">
      <c r="A577" s="282" t="s">
        <v>521</v>
      </c>
      <c r="B577" s="277"/>
      <c r="C577" s="275" t="s">
        <v>775</v>
      </c>
      <c r="E577" s="290"/>
      <c r="F577" s="281"/>
      <c r="G577" s="285"/>
    </row>
    <row r="578" spans="1:7" ht="14.25" x14ac:dyDescent="0.2">
      <c r="A578" s="276"/>
      <c r="B578" s="277"/>
      <c r="C578" s="332" t="s">
        <v>776</v>
      </c>
      <c r="D578" s="458" t="s">
        <v>30</v>
      </c>
      <c r="E578" s="464">
        <v>7</v>
      </c>
      <c r="F578" s="460"/>
      <c r="G578" s="461">
        <f>E578*F578</f>
        <v>0</v>
      </c>
    </row>
    <row r="579" spans="1:7" s="291" customFormat="1" ht="14.25" customHeight="1" x14ac:dyDescent="0.2">
      <c r="A579" s="282"/>
      <c r="B579" s="277"/>
      <c r="C579" s="283"/>
      <c r="D579" s="316"/>
      <c r="E579" s="290"/>
      <c r="F579" s="281"/>
      <c r="G579" s="285"/>
    </row>
    <row r="580" spans="1:7" s="333" customFormat="1" ht="89.25" customHeight="1" x14ac:dyDescent="0.2">
      <c r="A580" s="282" t="s">
        <v>523</v>
      </c>
      <c r="B580" s="277"/>
      <c r="C580" s="275" t="s">
        <v>777</v>
      </c>
      <c r="D580" s="375"/>
      <c r="E580" s="276"/>
      <c r="F580" s="281"/>
      <c r="G580" s="276"/>
    </row>
    <row r="581" spans="1:7" ht="14.25" x14ac:dyDescent="0.2">
      <c r="A581" s="276"/>
      <c r="B581" s="277"/>
      <c r="C581" s="362" t="s">
        <v>547</v>
      </c>
      <c r="D581" s="307"/>
      <c r="E581" s="283"/>
      <c r="F581" s="308"/>
      <c r="G581" s="306"/>
    </row>
    <row r="582" spans="1:7" ht="14.25" x14ac:dyDescent="0.2">
      <c r="A582" s="276"/>
      <c r="B582" s="277"/>
      <c r="C582" s="401" t="s">
        <v>548</v>
      </c>
      <c r="D582" s="331"/>
      <c r="E582" s="330"/>
      <c r="F582" s="308"/>
      <c r="G582" s="306"/>
    </row>
    <row r="583" spans="1:7" ht="14.25" x14ac:dyDescent="0.2">
      <c r="A583" s="276"/>
      <c r="B583" s="277"/>
      <c r="C583" s="283" t="s">
        <v>767</v>
      </c>
      <c r="D583" s="458" t="s">
        <v>143</v>
      </c>
      <c r="E583" s="458">
        <v>54</v>
      </c>
      <c r="F583" s="460"/>
      <c r="G583" s="461">
        <f>E583*F583</f>
        <v>0</v>
      </c>
    </row>
    <row r="584" spans="1:7" ht="14.25" x14ac:dyDescent="0.2">
      <c r="A584" s="276"/>
      <c r="B584" s="277"/>
      <c r="C584" s="283"/>
      <c r="D584" s="276"/>
      <c r="E584" s="276"/>
      <c r="F584" s="281"/>
      <c r="G584" s="285"/>
    </row>
    <row r="585" spans="1:7" s="333" customFormat="1" ht="102.75" customHeight="1" x14ac:dyDescent="0.2">
      <c r="A585" s="282" t="s">
        <v>525</v>
      </c>
      <c r="B585" s="277"/>
      <c r="C585" s="275" t="s">
        <v>778</v>
      </c>
      <c r="D585" s="375"/>
      <c r="E585" s="276"/>
      <c r="F585" s="281"/>
      <c r="G585" s="276"/>
    </row>
    <row r="586" spans="1:7" ht="14.25" x14ac:dyDescent="0.2">
      <c r="A586" s="276"/>
      <c r="B586" s="277"/>
      <c r="C586" s="362" t="s">
        <v>547</v>
      </c>
      <c r="D586" s="307"/>
      <c r="E586" s="283"/>
      <c r="F586" s="308"/>
      <c r="G586" s="306"/>
    </row>
    <row r="587" spans="1:7" ht="14.25" x14ac:dyDescent="0.2">
      <c r="A587" s="276"/>
      <c r="B587" s="277"/>
      <c r="C587" s="401" t="s">
        <v>548</v>
      </c>
      <c r="D587" s="331"/>
      <c r="E587" s="330"/>
      <c r="F587" s="281"/>
      <c r="G587" s="285"/>
    </row>
    <row r="588" spans="1:7" ht="14.25" x14ac:dyDescent="0.2">
      <c r="A588" s="276"/>
      <c r="B588" s="277"/>
      <c r="C588" s="283" t="s">
        <v>767</v>
      </c>
      <c r="D588" s="458" t="s">
        <v>143</v>
      </c>
      <c r="E588" s="458">
        <v>54</v>
      </c>
      <c r="F588" s="460"/>
      <c r="G588" s="461">
        <f>E588*F588</f>
        <v>0</v>
      </c>
    </row>
    <row r="589" spans="1:7" ht="14.25" x14ac:dyDescent="0.2">
      <c r="A589" s="276"/>
      <c r="B589" s="277"/>
      <c r="C589" s="283"/>
      <c r="D589" s="276"/>
      <c r="E589" s="276"/>
      <c r="F589" s="281"/>
      <c r="G589" s="285"/>
    </row>
    <row r="590" spans="1:7" ht="72" customHeight="1" x14ac:dyDescent="0.2">
      <c r="A590" s="282" t="s">
        <v>550</v>
      </c>
      <c r="B590" s="277"/>
      <c r="C590" s="275" t="s">
        <v>779</v>
      </c>
      <c r="E590" s="276"/>
      <c r="F590" s="281"/>
      <c r="G590" s="276"/>
    </row>
    <row r="591" spans="1:7" ht="14.25" x14ac:dyDescent="0.2">
      <c r="A591" s="276"/>
      <c r="B591" s="277"/>
      <c r="C591" s="362" t="s">
        <v>547</v>
      </c>
      <c r="D591" s="307"/>
      <c r="E591" s="283"/>
      <c r="F591" s="308"/>
      <c r="G591" s="306"/>
    </row>
    <row r="592" spans="1:7" ht="14.25" x14ac:dyDescent="0.2">
      <c r="A592" s="276"/>
      <c r="B592" s="277"/>
      <c r="C592" s="401" t="s">
        <v>548</v>
      </c>
      <c r="D592" s="331"/>
      <c r="E592" s="330"/>
      <c r="F592" s="308"/>
      <c r="G592" s="306"/>
    </row>
    <row r="593" spans="1:7" ht="14.25" x14ac:dyDescent="0.2">
      <c r="A593" s="276"/>
      <c r="B593" s="277"/>
      <c r="C593" s="283" t="s">
        <v>767</v>
      </c>
      <c r="D593" s="458" t="s">
        <v>143</v>
      </c>
      <c r="E593" s="458">
        <v>54</v>
      </c>
      <c r="F593" s="460"/>
      <c r="G593" s="461">
        <f>E593*F593</f>
        <v>0</v>
      </c>
    </row>
    <row r="594" spans="1:7" ht="14.25" x14ac:dyDescent="0.2">
      <c r="A594" s="276"/>
      <c r="B594" s="277"/>
      <c r="C594" s="283"/>
      <c r="D594" s="276"/>
      <c r="E594" s="276"/>
      <c r="F594" s="281"/>
      <c r="G594" s="285"/>
    </row>
    <row r="595" spans="1:7" ht="59.25" customHeight="1" x14ac:dyDescent="0.2">
      <c r="A595" s="282" t="s">
        <v>556</v>
      </c>
      <c r="B595" s="277"/>
      <c r="C595" s="275" t="s">
        <v>780</v>
      </c>
      <c r="E595" s="276"/>
      <c r="F595" s="281"/>
      <c r="G595" s="276"/>
    </row>
    <row r="596" spans="1:7" ht="14.25" x14ac:dyDescent="0.2">
      <c r="A596" s="276"/>
      <c r="B596" s="277"/>
      <c r="C596" s="283" t="s">
        <v>767</v>
      </c>
      <c r="D596" s="458" t="s">
        <v>143</v>
      </c>
      <c r="E596" s="458">
        <v>7</v>
      </c>
      <c r="F596" s="460"/>
      <c r="G596" s="461">
        <f>E596*F596</f>
        <v>0</v>
      </c>
    </row>
    <row r="597" spans="1:7" ht="14.25" x14ac:dyDescent="0.2">
      <c r="A597" s="276"/>
      <c r="B597" s="277"/>
      <c r="C597" s="283" t="s">
        <v>781</v>
      </c>
      <c r="D597" s="458" t="s">
        <v>143</v>
      </c>
      <c r="E597" s="458">
        <v>2</v>
      </c>
      <c r="F597" s="460"/>
      <c r="G597" s="461">
        <f>E597*F597</f>
        <v>0</v>
      </c>
    </row>
    <row r="598" spans="1:7" ht="14.25" x14ac:dyDescent="0.2">
      <c r="A598" s="276"/>
      <c r="B598" s="277"/>
      <c r="C598" s="283"/>
      <c r="D598" s="276"/>
      <c r="E598" s="276"/>
      <c r="F598" s="281"/>
      <c r="G598" s="285"/>
    </row>
    <row r="599" spans="1:7" ht="30" customHeight="1" x14ac:dyDescent="0.2">
      <c r="A599" s="282" t="s">
        <v>560</v>
      </c>
      <c r="B599" s="277"/>
      <c r="C599" s="275" t="s">
        <v>782</v>
      </c>
      <c r="D599" s="287"/>
      <c r="E599" s="277"/>
      <c r="F599" s="281"/>
      <c r="G599" s="306"/>
    </row>
    <row r="600" spans="1:7" s="333" customFormat="1" ht="14.25" x14ac:dyDescent="0.2">
      <c r="A600" s="276"/>
      <c r="B600" s="277"/>
      <c r="C600" s="288" t="s">
        <v>625</v>
      </c>
      <c r="D600" s="477" t="s">
        <v>30</v>
      </c>
      <c r="E600" s="459">
        <v>4</v>
      </c>
      <c r="F600" s="460"/>
      <c r="G600" s="461">
        <f>E600*F600</f>
        <v>0</v>
      </c>
    </row>
    <row r="601" spans="1:7" s="333" customFormat="1" ht="14.25" x14ac:dyDescent="0.2">
      <c r="A601" s="276"/>
      <c r="B601" s="277"/>
      <c r="C601" s="288" t="s">
        <v>624</v>
      </c>
      <c r="D601" s="477" t="s">
        <v>30</v>
      </c>
      <c r="E601" s="459">
        <v>4</v>
      </c>
      <c r="F601" s="460"/>
      <c r="G601" s="461">
        <f>E601*F601</f>
        <v>0</v>
      </c>
    </row>
    <row r="602" spans="1:7" s="333" customFormat="1" ht="14.25" x14ac:dyDescent="0.2">
      <c r="A602" s="276"/>
      <c r="B602" s="277"/>
      <c r="C602" s="288" t="s">
        <v>623</v>
      </c>
      <c r="D602" s="477" t="s">
        <v>30</v>
      </c>
      <c r="E602" s="459">
        <v>6</v>
      </c>
      <c r="F602" s="460"/>
      <c r="G602" s="461">
        <f>E602*F602</f>
        <v>0</v>
      </c>
    </row>
    <row r="603" spans="1:7" ht="14.25" x14ac:dyDescent="0.2">
      <c r="A603" s="276"/>
      <c r="B603" s="277"/>
      <c r="C603" s="288"/>
      <c r="D603" s="289"/>
      <c r="E603" s="284"/>
      <c r="F603" s="281"/>
      <c r="G603" s="285"/>
    </row>
    <row r="604" spans="1:7" ht="14.25" x14ac:dyDescent="0.2">
      <c r="A604" s="276"/>
      <c r="B604" s="277"/>
      <c r="C604" s="288"/>
      <c r="D604" s="289"/>
      <c r="E604" s="284"/>
      <c r="F604" s="281"/>
      <c r="G604" s="285"/>
    </row>
    <row r="605" spans="1:7" ht="59.25" customHeight="1" x14ac:dyDescent="0.2">
      <c r="A605" s="282" t="s">
        <v>563</v>
      </c>
      <c r="B605" s="277"/>
      <c r="C605" s="275" t="s">
        <v>783</v>
      </c>
      <c r="D605" s="283"/>
      <c r="E605" s="283"/>
      <c r="F605" s="281"/>
      <c r="G605" s="285"/>
    </row>
    <row r="606" spans="1:7" ht="14.25" x14ac:dyDescent="0.2">
      <c r="A606" s="276"/>
      <c r="B606" s="277"/>
      <c r="D606" s="458" t="s">
        <v>502</v>
      </c>
      <c r="E606" s="459">
        <v>1</v>
      </c>
      <c r="F606" s="460"/>
      <c r="G606" s="461">
        <f>F606*E606</f>
        <v>0</v>
      </c>
    </row>
    <row r="607" spans="1:7" s="291" customFormat="1" ht="14.25" x14ac:dyDescent="0.2">
      <c r="A607" s="276"/>
      <c r="B607" s="277"/>
      <c r="C607" s="332"/>
      <c r="D607" s="276"/>
      <c r="E607" s="284"/>
      <c r="F607" s="281"/>
      <c r="G607" s="285"/>
    </row>
    <row r="608" spans="1:7" ht="31.5" customHeight="1" x14ac:dyDescent="0.2">
      <c r="A608" s="282" t="s">
        <v>565</v>
      </c>
      <c r="B608" s="277"/>
      <c r="C608" s="286" t="s">
        <v>784</v>
      </c>
      <c r="D608" s="284"/>
      <c r="E608" s="281"/>
      <c r="F608" s="281"/>
      <c r="G608" s="285"/>
    </row>
    <row r="609" spans="1:7" ht="14.25" x14ac:dyDescent="0.2">
      <c r="A609" s="276"/>
      <c r="B609" s="277"/>
      <c r="D609" s="458" t="s">
        <v>514</v>
      </c>
      <c r="E609" s="464">
        <v>1</v>
      </c>
      <c r="F609" s="460"/>
      <c r="G609" s="461">
        <f>F609*E609</f>
        <v>0</v>
      </c>
    </row>
    <row r="610" spans="1:7" ht="14.25" x14ac:dyDescent="0.2">
      <c r="A610" s="276"/>
      <c r="B610" s="277"/>
      <c r="D610" s="276"/>
      <c r="E610" s="290"/>
      <c r="F610" s="281"/>
      <c r="G610" s="285"/>
    </row>
    <row r="611" spans="1:7" ht="31.5" customHeight="1" x14ac:dyDescent="0.2">
      <c r="A611" s="282" t="s">
        <v>568</v>
      </c>
      <c r="B611" s="277"/>
      <c r="C611" s="286" t="s">
        <v>785</v>
      </c>
      <c r="D611" s="284"/>
      <c r="E611" s="281"/>
      <c r="F611" s="281"/>
      <c r="G611" s="285"/>
    </row>
    <row r="612" spans="1:7" ht="14.25" x14ac:dyDescent="0.2">
      <c r="A612" s="276"/>
      <c r="B612" s="277"/>
      <c r="D612" s="458" t="s">
        <v>514</v>
      </c>
      <c r="E612" s="464">
        <v>1</v>
      </c>
      <c r="F612" s="460"/>
      <c r="G612" s="461">
        <f>F612*E612</f>
        <v>0</v>
      </c>
    </row>
    <row r="613" spans="1:7" ht="14.25" x14ac:dyDescent="0.2">
      <c r="A613" s="276"/>
      <c r="B613" s="277"/>
      <c r="D613" s="276"/>
      <c r="E613" s="290"/>
      <c r="F613" s="281"/>
      <c r="G613" s="285"/>
    </row>
    <row r="614" spans="1:7" s="291" customFormat="1" ht="57" x14ac:dyDescent="0.2">
      <c r="A614" s="282" t="s">
        <v>570</v>
      </c>
      <c r="B614" s="277"/>
      <c r="C614" s="283" t="s">
        <v>753</v>
      </c>
      <c r="D614" s="356"/>
      <c r="E614" s="292"/>
      <c r="F614" s="281"/>
      <c r="G614" s="285"/>
    </row>
    <row r="615" spans="1:7" s="296" customFormat="1" ht="15.75" customHeight="1" x14ac:dyDescent="0.2">
      <c r="A615" s="282"/>
      <c r="B615" s="340"/>
      <c r="C615" s="285"/>
      <c r="D615" s="478" t="s">
        <v>649</v>
      </c>
      <c r="E615" s="463">
        <v>2</v>
      </c>
      <c r="F615" s="460"/>
      <c r="G615" s="461">
        <f>F615*E615</f>
        <v>0</v>
      </c>
    </row>
    <row r="616" spans="1:7" ht="14.25" x14ac:dyDescent="0.2">
      <c r="A616" s="276"/>
      <c r="B616" s="277"/>
      <c r="D616" s="276"/>
      <c r="E616" s="281"/>
      <c r="F616" s="281"/>
      <c r="G616" s="285"/>
    </row>
    <row r="617" spans="1:7" s="291" customFormat="1" ht="57" x14ac:dyDescent="0.2">
      <c r="A617" s="282" t="s">
        <v>572</v>
      </c>
      <c r="B617" s="277"/>
      <c r="C617" s="283" t="s">
        <v>683</v>
      </c>
      <c r="D617" s="276"/>
      <c r="E617" s="290"/>
      <c r="F617" s="281"/>
      <c r="G617" s="285"/>
    </row>
    <row r="618" spans="1:7" s="291" customFormat="1" ht="14.25" x14ac:dyDescent="0.2">
      <c r="A618" s="276"/>
      <c r="B618" s="277"/>
      <c r="D618" s="458" t="s">
        <v>514</v>
      </c>
      <c r="E618" s="464">
        <v>1</v>
      </c>
      <c r="F618" s="460"/>
      <c r="G618" s="461">
        <f>F618*E618</f>
        <v>0</v>
      </c>
    </row>
    <row r="619" spans="1:7" s="291" customFormat="1" ht="14.25" x14ac:dyDescent="0.2">
      <c r="A619" s="276"/>
      <c r="B619" s="277"/>
      <c r="D619" s="276"/>
      <c r="E619" s="290"/>
      <c r="F619" s="281"/>
      <c r="G619" s="285"/>
    </row>
    <row r="620" spans="1:7" s="333" customFormat="1" ht="99.75" x14ac:dyDescent="0.2">
      <c r="A620" s="282" t="s">
        <v>574</v>
      </c>
      <c r="B620" s="277"/>
      <c r="C620" s="275" t="s">
        <v>754</v>
      </c>
      <c r="D620" s="290"/>
      <c r="E620" s="290"/>
      <c r="F620" s="281"/>
      <c r="G620" s="285"/>
    </row>
    <row r="621" spans="1:7" s="291" customFormat="1" ht="14.25" x14ac:dyDescent="0.2">
      <c r="A621" s="276"/>
      <c r="B621" s="277"/>
      <c r="D621" s="458" t="s">
        <v>514</v>
      </c>
      <c r="E621" s="464">
        <v>1</v>
      </c>
      <c r="F621" s="460"/>
      <c r="G621" s="461">
        <f>F621*E621</f>
        <v>0</v>
      </c>
    </row>
    <row r="622" spans="1:7" s="291" customFormat="1" ht="14.25" x14ac:dyDescent="0.2">
      <c r="A622" s="276"/>
      <c r="B622" s="277"/>
      <c r="D622" s="276"/>
      <c r="E622" s="290"/>
      <c r="F622" s="378"/>
      <c r="G622" s="285"/>
    </row>
    <row r="623" spans="1:7" ht="28.5" x14ac:dyDescent="0.2">
      <c r="A623" s="282" t="s">
        <v>576</v>
      </c>
      <c r="C623" s="275" t="s">
        <v>755</v>
      </c>
      <c r="F623" s="378"/>
      <c r="G623" s="285"/>
    </row>
    <row r="624" spans="1:7" ht="16.5" x14ac:dyDescent="0.2">
      <c r="C624" s="377"/>
      <c r="D624" s="458" t="s">
        <v>514</v>
      </c>
      <c r="E624" s="481">
        <v>1</v>
      </c>
      <c r="F624" s="482"/>
      <c r="G624" s="461">
        <f>F624*E624</f>
        <v>0</v>
      </c>
    </row>
    <row r="625" spans="1:10" ht="15" thickBot="1" x14ac:dyDescent="0.25">
      <c r="A625" s="276"/>
      <c r="B625" s="277"/>
      <c r="D625" s="276"/>
      <c r="E625" s="284"/>
      <c r="F625" s="281"/>
      <c r="G625" s="285"/>
    </row>
    <row r="626" spans="1:10" s="291" customFormat="1" ht="19.5" thickTop="1" thickBot="1" x14ac:dyDescent="0.3">
      <c r="A626" s="276"/>
      <c r="B626" s="277"/>
      <c r="C626" s="365" t="s">
        <v>786</v>
      </c>
      <c r="D626" s="366"/>
      <c r="E626" s="367"/>
      <c r="F626" s="368"/>
      <c r="G626" s="480">
        <f>SUM(G547:G625)</f>
        <v>0</v>
      </c>
    </row>
    <row r="627" spans="1:10" ht="22.5" customHeight="1" thickTop="1" x14ac:dyDescent="0.2">
      <c r="A627"/>
      <c r="B627" s="277"/>
      <c r="C627" s="381"/>
      <c r="D627" s="293"/>
      <c r="E627" s="293"/>
      <c r="F627" s="277"/>
      <c r="G627" s="277"/>
      <c r="H627" s="277"/>
      <c r="I627" s="277"/>
      <c r="J627" s="277"/>
    </row>
    <row r="628" spans="1:10" ht="22.5" customHeight="1" x14ac:dyDescent="0.2">
      <c r="A628"/>
      <c r="B628" s="277"/>
      <c r="C628" s="381"/>
      <c r="D628" s="293"/>
      <c r="E628" s="293"/>
      <c r="F628" s="277"/>
      <c r="G628" s="277"/>
      <c r="H628" s="277"/>
      <c r="I628" s="277"/>
      <c r="J628" s="277"/>
    </row>
    <row r="629" spans="1:10" ht="30" x14ac:dyDescent="0.2">
      <c r="A629" s="289"/>
      <c r="B629" s="301"/>
      <c r="C629" s="514" t="s">
        <v>787</v>
      </c>
      <c r="D629" s="514"/>
      <c r="E629" s="514"/>
      <c r="F629" s="514"/>
      <c r="G629" s="289"/>
    </row>
    <row r="630" spans="1:10" ht="22.5" customHeight="1" x14ac:dyDescent="0.2">
      <c r="A630" s="289"/>
      <c r="B630" s="301"/>
      <c r="C630" s="382"/>
      <c r="D630" s="301"/>
      <c r="E630" s="353"/>
      <c r="F630" s="353"/>
      <c r="G630" s="289"/>
      <c r="H630" s="277"/>
      <c r="I630" s="277"/>
      <c r="J630" s="277"/>
    </row>
    <row r="631" spans="1:10" ht="21" thickBot="1" x14ac:dyDescent="0.35">
      <c r="A631" s="383" t="s">
        <v>500</v>
      </c>
      <c r="B631" s="384"/>
      <c r="C631" s="385" t="s">
        <v>788</v>
      </c>
      <c r="D631" s="279"/>
      <c r="E631" s="280"/>
      <c r="F631" s="281"/>
      <c r="G631" s="386"/>
    </row>
    <row r="632" spans="1:10" ht="21" thickBot="1" x14ac:dyDescent="0.35">
      <c r="A632" s="383"/>
      <c r="B632" s="384"/>
      <c r="C632" s="385" t="s">
        <v>789</v>
      </c>
      <c r="D632" s="279"/>
      <c r="E632" s="280"/>
      <c r="F632" s="281"/>
      <c r="G632" s="480">
        <f>G349</f>
        <v>0</v>
      </c>
    </row>
    <row r="633" spans="1:10" ht="20.25" x14ac:dyDescent="0.3">
      <c r="A633" s="383"/>
      <c r="B633" s="384"/>
      <c r="C633" s="278"/>
      <c r="D633" s="279"/>
      <c r="E633" s="280"/>
      <c r="F633" s="281"/>
      <c r="G633" s="387"/>
    </row>
    <row r="634" spans="1:10" ht="21" thickBot="1" x14ac:dyDescent="0.35">
      <c r="A634" s="383" t="s">
        <v>503</v>
      </c>
      <c r="B634" s="384"/>
      <c r="C634" s="385" t="s">
        <v>790</v>
      </c>
      <c r="D634" s="279"/>
      <c r="E634" s="280"/>
      <c r="F634" s="281"/>
      <c r="G634" s="276"/>
    </row>
    <row r="635" spans="1:10" ht="17.25" thickBot="1" x14ac:dyDescent="0.3">
      <c r="A635" s="276"/>
      <c r="B635" s="277"/>
      <c r="C635" s="385" t="s">
        <v>791</v>
      </c>
      <c r="D635" s="279"/>
      <c r="E635" s="280"/>
      <c r="F635" s="281"/>
      <c r="G635" s="480">
        <f>G540</f>
        <v>0</v>
      </c>
    </row>
    <row r="636" spans="1:10" s="389" customFormat="1" ht="20.25" x14ac:dyDescent="0.3">
      <c r="A636" s="383"/>
      <c r="B636" s="384"/>
      <c r="C636"/>
      <c r="D636"/>
      <c r="E636"/>
      <c r="F636"/>
      <c r="G636" s="388"/>
    </row>
    <row r="637" spans="1:10" ht="21" thickBot="1" x14ac:dyDescent="0.35">
      <c r="A637" s="383" t="s">
        <v>505</v>
      </c>
      <c r="B637" s="384"/>
      <c r="C637" s="385" t="s">
        <v>792</v>
      </c>
      <c r="D637" s="390"/>
      <c r="E637" s="391"/>
      <c r="F637" s="391"/>
      <c r="G637" s="386"/>
    </row>
    <row r="638" spans="1:10" ht="17.25" thickBot="1" x14ac:dyDescent="0.3">
      <c r="A638" s="350"/>
      <c r="B638" s="369"/>
      <c r="C638" s="385" t="s">
        <v>758</v>
      </c>
      <c r="D638" s="369"/>
      <c r="E638" s="392"/>
      <c r="F638" s="392"/>
      <c r="G638" s="483">
        <f>G626</f>
        <v>0</v>
      </c>
    </row>
    <row r="639" spans="1:10" ht="21" thickBot="1" x14ac:dyDescent="0.35">
      <c r="A639" s="350"/>
      <c r="B639" s="369"/>
      <c r="C639" s="384"/>
      <c r="D639" s="369"/>
      <c r="E639" s="392"/>
      <c r="F639" s="392"/>
      <c r="G639" s="392"/>
    </row>
    <row r="640" spans="1:10" ht="21.75" thickTop="1" thickBot="1" x14ac:dyDescent="0.35">
      <c r="A640" s="393"/>
      <c r="B640" s="394"/>
      <c r="C640" s="395"/>
      <c r="D640" s="395" t="s">
        <v>793</v>
      </c>
      <c r="E640" s="395"/>
      <c r="F640" s="396"/>
      <c r="G640" s="480">
        <f>SUM(G631:G639)</f>
        <v>0</v>
      </c>
    </row>
    <row r="641" spans="1:7" ht="19.5" thickTop="1" x14ac:dyDescent="0.3">
      <c r="A641" s="393"/>
      <c r="B641" s="394"/>
      <c r="C641" s="394"/>
      <c r="D641" s="394"/>
      <c r="E641" s="397"/>
      <c r="F641" s="397"/>
      <c r="G641" s="397"/>
    </row>
    <row r="642" spans="1:7" x14ac:dyDescent="0.2">
      <c r="D642"/>
      <c r="E642"/>
    </row>
    <row r="645" spans="1:7" ht="15.75" x14ac:dyDescent="0.2">
      <c r="E645" s="398" t="s">
        <v>794</v>
      </c>
    </row>
    <row r="646" spans="1:7" ht="15.75" x14ac:dyDescent="0.2">
      <c r="E646" s="398" t="s">
        <v>795</v>
      </c>
    </row>
    <row r="647" spans="1:7" ht="18.75" x14ac:dyDescent="0.2">
      <c r="E647" s="399"/>
    </row>
  </sheetData>
  <mergeCells count="3">
    <mergeCell ref="C629:F629"/>
    <mergeCell ref="A4:G4"/>
    <mergeCell ref="A5:G5"/>
  </mergeCells>
  <pageMargins left="1.1417322834645669" right="0" top="0.27559055118110237" bottom="0.59055118110236227" header="1.31" footer="0.51181102362204722"/>
  <pageSetup paperSize="9" scale="85" orientation="portrait" r:id="rId1"/>
  <headerFooter alignWithMargins="0">
    <oddFooter>&amp;L&amp;12     &amp;C&amp;12&amp;UVATROGASNI CENTAR BJELOVAR&amp;R&amp;12&amp;U Str.  &amp;P</oddFooter>
  </headerFooter>
  <rowBreaks count="23" manualBreakCount="23">
    <brk id="41" max="6" man="1"/>
    <brk id="77" max="6" man="1"/>
    <brk id="86" max="6" man="1"/>
    <brk id="94" max="6" man="1"/>
    <brk id="107" max="6" man="1"/>
    <brk id="123" max="6" man="1"/>
    <brk id="144" max="6" man="1"/>
    <brk id="177" max="6" man="1"/>
    <brk id="219" max="6" man="1"/>
    <brk id="242" max="6" man="1"/>
    <brk id="265" max="6" man="1"/>
    <brk id="326" max="6" man="1"/>
    <brk id="350" max="6" man="1"/>
    <brk id="383" max="6" man="1"/>
    <brk id="403" max="6" man="1"/>
    <brk id="419" max="6" man="1"/>
    <brk id="439" max="6" man="1"/>
    <brk id="467" max="6" man="1"/>
    <brk id="494" max="6" man="1"/>
    <brk id="541" max="6" man="1"/>
    <brk id="568" max="6" man="1"/>
    <brk id="603" max="6" man="1"/>
    <brk id="627" max="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5"/>
  <sheetViews>
    <sheetView showGridLines="0" topLeftCell="A85" zoomScaleNormal="100" zoomScaleSheetLayoutView="80" workbookViewId="0">
      <selection activeCell="F90" sqref="F90"/>
    </sheetView>
  </sheetViews>
  <sheetFormatPr defaultColWidth="9" defaultRowHeight="14.25" x14ac:dyDescent="0.2"/>
  <cols>
    <col min="1" max="1" width="6.42578125" style="262" customWidth="1"/>
    <col min="2" max="2" width="38.28515625" style="263" customWidth="1"/>
    <col min="3" max="3" width="6" style="262" customWidth="1"/>
    <col min="4" max="4" width="8.5703125" style="264" customWidth="1"/>
    <col min="5" max="5" width="13.42578125" style="265" customWidth="1"/>
    <col min="6" max="6" width="13.5703125" style="266" customWidth="1"/>
    <col min="7" max="16384" width="9" style="227"/>
  </cols>
  <sheetData>
    <row r="1" spans="1:6" ht="25.5" x14ac:dyDescent="0.2">
      <c r="A1" s="224" t="s">
        <v>796</v>
      </c>
      <c r="B1" s="224" t="s">
        <v>797</v>
      </c>
      <c r="C1" s="225" t="s">
        <v>798</v>
      </c>
      <c r="D1" s="226" t="s">
        <v>799</v>
      </c>
      <c r="E1" s="224" t="s">
        <v>800</v>
      </c>
      <c r="F1" s="224" t="s">
        <v>801</v>
      </c>
    </row>
    <row r="2" spans="1:6" x14ac:dyDescent="0.2">
      <c r="A2" s="228"/>
      <c r="B2" s="229"/>
      <c r="C2" s="228"/>
      <c r="D2" s="230"/>
      <c r="E2" s="231"/>
      <c r="F2" s="231"/>
    </row>
    <row r="3" spans="1:6" x14ac:dyDescent="0.2">
      <c r="A3" s="518" t="s">
        <v>802</v>
      </c>
      <c r="B3" s="518"/>
      <c r="C3" s="228"/>
      <c r="D3" s="230"/>
      <c r="E3" s="231"/>
      <c r="F3" s="231"/>
    </row>
    <row r="4" spans="1:6" x14ac:dyDescent="0.2">
      <c r="A4" s="232"/>
      <c r="B4" s="232"/>
      <c r="C4" s="228"/>
      <c r="D4" s="230"/>
      <c r="E4" s="231"/>
      <c r="F4" s="231"/>
    </row>
    <row r="5" spans="1:6" ht="89.25" x14ac:dyDescent="0.2">
      <c r="A5" s="232"/>
      <c r="B5" s="233" t="s">
        <v>803</v>
      </c>
      <c r="C5" s="228"/>
      <c r="D5" s="230"/>
      <c r="E5" s="231"/>
      <c r="F5" s="231"/>
    </row>
    <row r="6" spans="1:6" ht="89.25" x14ac:dyDescent="0.2">
      <c r="A6" s="232"/>
      <c r="B6" s="403" t="s">
        <v>882</v>
      </c>
      <c r="C6" s="228"/>
      <c r="D6" s="230"/>
      <c r="E6" s="231"/>
      <c r="F6" s="231"/>
    </row>
    <row r="7" spans="1:6" x14ac:dyDescent="0.2">
      <c r="A7" s="232"/>
      <c r="B7" s="233"/>
      <c r="C7" s="228"/>
      <c r="D7" s="230"/>
      <c r="E7" s="231"/>
      <c r="F7" s="231"/>
    </row>
    <row r="8" spans="1:6" ht="127.5" x14ac:dyDescent="0.2">
      <c r="A8" s="404" t="s">
        <v>804</v>
      </c>
      <c r="B8" s="405" t="s">
        <v>883</v>
      </c>
      <c r="C8" s="406" t="s">
        <v>30</v>
      </c>
      <c r="D8" s="406">
        <v>40</v>
      </c>
      <c r="E8" s="407"/>
      <c r="F8" s="407">
        <f t="shared" ref="F8:F15" si="0">SUM(E8*D8)</f>
        <v>0</v>
      </c>
    </row>
    <row r="9" spans="1:6" ht="127.5" x14ac:dyDescent="0.2">
      <c r="A9" s="404" t="s">
        <v>805</v>
      </c>
      <c r="B9" s="405" t="s">
        <v>884</v>
      </c>
      <c r="C9" s="406" t="s">
        <v>30</v>
      </c>
      <c r="D9" s="406">
        <v>44</v>
      </c>
      <c r="E9" s="407"/>
      <c r="F9" s="407">
        <f t="shared" si="0"/>
        <v>0</v>
      </c>
    </row>
    <row r="10" spans="1:6" ht="127.5" x14ac:dyDescent="0.2">
      <c r="A10" s="404" t="s">
        <v>806</v>
      </c>
      <c r="B10" s="408" t="s">
        <v>807</v>
      </c>
      <c r="C10" s="406" t="s">
        <v>30</v>
      </c>
      <c r="D10" s="406">
        <v>19</v>
      </c>
      <c r="E10" s="407"/>
      <c r="F10" s="407">
        <f t="shared" si="0"/>
        <v>0</v>
      </c>
    </row>
    <row r="11" spans="1:6" ht="127.5" x14ac:dyDescent="0.2">
      <c r="A11" s="404" t="s">
        <v>808</v>
      </c>
      <c r="B11" s="405" t="s">
        <v>885</v>
      </c>
      <c r="C11" s="406" t="s">
        <v>30</v>
      </c>
      <c r="D11" s="406">
        <v>22</v>
      </c>
      <c r="E11" s="407"/>
      <c r="F11" s="407">
        <f t="shared" si="0"/>
        <v>0</v>
      </c>
    </row>
    <row r="12" spans="1:6" ht="127.5" x14ac:dyDescent="0.2">
      <c r="A12" s="404" t="s">
        <v>809</v>
      </c>
      <c r="B12" s="408" t="s">
        <v>810</v>
      </c>
      <c r="C12" s="406" t="s">
        <v>30</v>
      </c>
      <c r="D12" s="406">
        <v>32</v>
      </c>
      <c r="E12" s="407"/>
      <c r="F12" s="407">
        <f t="shared" si="0"/>
        <v>0</v>
      </c>
    </row>
    <row r="13" spans="1:6" ht="140.25" x14ac:dyDescent="0.2">
      <c r="A13" s="404" t="s">
        <v>811</v>
      </c>
      <c r="B13" s="405" t="s">
        <v>886</v>
      </c>
      <c r="C13" s="406" t="s">
        <v>30</v>
      </c>
      <c r="D13" s="406">
        <v>63</v>
      </c>
      <c r="E13" s="407"/>
      <c r="F13" s="407">
        <f t="shared" si="0"/>
        <v>0</v>
      </c>
    </row>
    <row r="14" spans="1:6" ht="127.5" x14ac:dyDescent="0.2">
      <c r="A14" s="404" t="s">
        <v>812</v>
      </c>
      <c r="B14" s="405" t="s">
        <v>887</v>
      </c>
      <c r="C14" s="406" t="s">
        <v>30</v>
      </c>
      <c r="D14" s="406">
        <v>19</v>
      </c>
      <c r="E14" s="407"/>
      <c r="F14" s="407">
        <f t="shared" si="0"/>
        <v>0</v>
      </c>
    </row>
    <row r="15" spans="1:6" ht="127.5" x14ac:dyDescent="0.2">
      <c r="A15" s="404" t="s">
        <v>813</v>
      </c>
      <c r="B15" s="405" t="s">
        <v>888</v>
      </c>
      <c r="C15" s="406" t="s">
        <v>30</v>
      </c>
      <c r="D15" s="406">
        <v>10</v>
      </c>
      <c r="E15" s="407"/>
      <c r="F15" s="407">
        <f t="shared" si="0"/>
        <v>0</v>
      </c>
    </row>
    <row r="16" spans="1:6" ht="38.25" x14ac:dyDescent="0.2">
      <c r="A16" s="409">
        <v>9</v>
      </c>
      <c r="B16" s="410" t="s">
        <v>814</v>
      </c>
      <c r="C16" s="406" t="s">
        <v>815</v>
      </c>
      <c r="D16" s="406">
        <v>1</v>
      </c>
      <c r="E16" s="407"/>
      <c r="F16" s="407">
        <f>SUM(E16*D16)</f>
        <v>0</v>
      </c>
    </row>
    <row r="17" spans="1:6" ht="51.75" thickBot="1" x14ac:dyDescent="0.25">
      <c r="A17" s="409">
        <f>A16+1</f>
        <v>10</v>
      </c>
      <c r="B17" s="410" t="s">
        <v>816</v>
      </c>
      <c r="C17" s="406" t="s">
        <v>815</v>
      </c>
      <c r="D17" s="406">
        <v>1</v>
      </c>
      <c r="E17" s="417"/>
      <c r="F17" s="417">
        <f>SUM(E17*D17)</f>
        <v>0</v>
      </c>
    </row>
    <row r="18" spans="1:6" s="238" customFormat="1" ht="15.75" thickBot="1" x14ac:dyDescent="0.3">
      <c r="A18" s="234"/>
      <c r="B18" s="234"/>
      <c r="C18" s="235"/>
      <c r="D18" s="235"/>
      <c r="E18" s="418" t="s">
        <v>817</v>
      </c>
      <c r="F18" s="419">
        <f>SUM(F8:F17)</f>
        <v>0</v>
      </c>
    </row>
    <row r="19" spans="1:6" s="238" customFormat="1" ht="15" x14ac:dyDescent="0.25">
      <c r="A19" s="234"/>
      <c r="B19" s="234"/>
      <c r="C19" s="235"/>
      <c r="D19" s="235"/>
      <c r="E19" s="236"/>
      <c r="F19" s="237"/>
    </row>
    <row r="20" spans="1:6" s="238" customFormat="1" ht="15" x14ac:dyDescent="0.25">
      <c r="A20" s="234"/>
      <c r="B20" s="234"/>
      <c r="C20" s="235"/>
      <c r="D20" s="235"/>
      <c r="E20" s="236"/>
      <c r="F20" s="237"/>
    </row>
    <row r="21" spans="1:6" s="238" customFormat="1" ht="15" x14ac:dyDescent="0.25">
      <c r="A21" s="519" t="s">
        <v>818</v>
      </c>
      <c r="B21" s="519"/>
      <c r="C21" s="239"/>
      <c r="D21" s="240"/>
      <c r="E21" s="241"/>
      <c r="F21" s="242"/>
    </row>
    <row r="22" spans="1:6" s="238" customFormat="1" ht="15" x14ac:dyDescent="0.25">
      <c r="A22" s="243"/>
      <c r="B22" s="243"/>
      <c r="C22" s="239"/>
      <c r="D22" s="240"/>
      <c r="E22" s="241"/>
      <c r="F22" s="242"/>
    </row>
    <row r="23" spans="1:6" s="238" customFormat="1" ht="38.25" x14ac:dyDescent="0.25">
      <c r="A23" s="411">
        <v>1</v>
      </c>
      <c r="B23" s="412" t="s">
        <v>819</v>
      </c>
      <c r="C23" s="413" t="s">
        <v>507</v>
      </c>
      <c r="D23" s="414">
        <v>350</v>
      </c>
      <c r="E23" s="415"/>
      <c r="F23" s="415">
        <f>D23*E23</f>
        <v>0</v>
      </c>
    </row>
    <row r="24" spans="1:6" s="238" customFormat="1" ht="89.25" x14ac:dyDescent="0.25">
      <c r="A24" s="411">
        <f>A23+1</f>
        <v>2</v>
      </c>
      <c r="B24" s="412" t="s">
        <v>820</v>
      </c>
      <c r="C24" s="416" t="s">
        <v>30</v>
      </c>
      <c r="D24" s="414">
        <v>1</v>
      </c>
      <c r="E24" s="415"/>
      <c r="F24" s="415">
        <f>D24*E24</f>
        <v>0</v>
      </c>
    </row>
    <row r="25" spans="1:6" s="238" customFormat="1" ht="38.25" x14ac:dyDescent="0.25">
      <c r="A25" s="411">
        <f>A24+1</f>
        <v>3</v>
      </c>
      <c r="B25" s="412" t="s">
        <v>821</v>
      </c>
      <c r="C25" s="416" t="s">
        <v>30</v>
      </c>
      <c r="D25" s="414">
        <v>12</v>
      </c>
      <c r="E25" s="415"/>
      <c r="F25" s="415">
        <f>D25*E25</f>
        <v>0</v>
      </c>
    </row>
    <row r="26" spans="1:6" s="238" customFormat="1" ht="25.5" x14ac:dyDescent="0.25">
      <c r="A26" s="411">
        <f>A25+1</f>
        <v>4</v>
      </c>
      <c r="B26" s="412" t="s">
        <v>822</v>
      </c>
      <c r="C26" s="413" t="s">
        <v>30</v>
      </c>
      <c r="D26" s="414">
        <v>1</v>
      </c>
      <c r="E26" s="415"/>
      <c r="F26" s="415">
        <f>D26*E26</f>
        <v>0</v>
      </c>
    </row>
    <row r="27" spans="1:6" s="238" customFormat="1" ht="15.75" thickBot="1" x14ac:dyDescent="0.3">
      <c r="A27" s="239"/>
      <c r="B27" s="245"/>
      <c r="C27" s="239"/>
      <c r="D27" s="240"/>
      <c r="E27" s="241"/>
      <c r="F27" s="242"/>
    </row>
    <row r="28" spans="1:6" s="238" customFormat="1" ht="15.75" thickBot="1" x14ac:dyDescent="0.3">
      <c r="A28" s="239"/>
      <c r="B28" s="245"/>
      <c r="C28" s="239"/>
      <c r="D28" s="240"/>
      <c r="E28" s="420" t="s">
        <v>817</v>
      </c>
      <c r="F28" s="421">
        <f>SUM(F23:F26)</f>
        <v>0</v>
      </c>
    </row>
    <row r="29" spans="1:6" s="238" customFormat="1" ht="15" x14ac:dyDescent="0.25">
      <c r="A29" s="234"/>
      <c r="B29" s="234"/>
      <c r="C29" s="235"/>
      <c r="D29" s="235"/>
      <c r="E29" s="236"/>
      <c r="F29" s="237"/>
    </row>
    <row r="30" spans="1:6" s="238" customFormat="1" ht="27" customHeight="1" x14ac:dyDescent="0.25">
      <c r="A30" s="518" t="s">
        <v>823</v>
      </c>
      <c r="B30" s="518"/>
      <c r="C30" s="235"/>
      <c r="D30" s="235"/>
      <c r="E30" s="236"/>
      <c r="F30" s="237"/>
    </row>
    <row r="31" spans="1:6" s="238" customFormat="1" ht="15" x14ac:dyDescent="0.25">
      <c r="A31" s="234"/>
      <c r="B31" s="234"/>
      <c r="C31" s="235"/>
      <c r="D31" s="235"/>
      <c r="E31" s="236"/>
      <c r="F31" s="237"/>
    </row>
    <row r="32" spans="1:6" s="238" customFormat="1" ht="15" x14ac:dyDescent="0.25">
      <c r="A32" s="223" t="s">
        <v>824</v>
      </c>
      <c r="B32" s="246"/>
      <c r="C32" s="247"/>
      <c r="D32" s="248"/>
      <c r="E32" s="249"/>
      <c r="F32" s="249"/>
    </row>
    <row r="33" spans="1:6" s="238" customFormat="1" ht="15" x14ac:dyDescent="0.25">
      <c r="A33" s="250"/>
      <c r="B33" s="251"/>
      <c r="C33" s="247"/>
      <c r="D33" s="248"/>
      <c r="E33" s="249"/>
      <c r="F33" s="249"/>
    </row>
    <row r="34" spans="1:6" s="238" customFormat="1" ht="15" x14ac:dyDescent="0.25">
      <c r="A34" s="422">
        <v>1</v>
      </c>
      <c r="B34" s="423" t="s">
        <v>825</v>
      </c>
      <c r="C34" s="422" t="s">
        <v>507</v>
      </c>
      <c r="D34" s="424">
        <v>50</v>
      </c>
      <c r="E34" s="425"/>
      <c r="F34" s="425">
        <f>D34*E34</f>
        <v>0</v>
      </c>
    </row>
    <row r="35" spans="1:6" s="238" customFormat="1" ht="15" x14ac:dyDescent="0.25">
      <c r="A35" s="422">
        <v>2</v>
      </c>
      <c r="B35" s="423" t="s">
        <v>826</v>
      </c>
      <c r="C35" s="422" t="s">
        <v>507</v>
      </c>
      <c r="D35" s="424">
        <v>50</v>
      </c>
      <c r="E35" s="425"/>
      <c r="F35" s="425">
        <f>D35*E35</f>
        <v>0</v>
      </c>
    </row>
    <row r="36" spans="1:6" s="238" customFormat="1" ht="15" x14ac:dyDescent="0.25">
      <c r="A36" s="252"/>
      <c r="B36" s="253"/>
      <c r="C36" s="252"/>
      <c r="D36" s="254"/>
      <c r="E36" s="255"/>
      <c r="F36" s="255"/>
    </row>
    <row r="37" spans="1:6" s="238" customFormat="1" ht="15" x14ac:dyDescent="0.25">
      <c r="A37" s="223" t="s">
        <v>827</v>
      </c>
      <c r="B37" s="253"/>
      <c r="C37" s="252"/>
      <c r="D37" s="254"/>
      <c r="E37" s="255"/>
      <c r="F37" s="255"/>
    </row>
    <row r="38" spans="1:6" s="238" customFormat="1" ht="15" x14ac:dyDescent="0.25">
      <c r="A38" s="223"/>
      <c r="B38" s="253"/>
      <c r="C38" s="252"/>
      <c r="D38" s="254"/>
      <c r="E38" s="255"/>
      <c r="F38" s="255"/>
    </row>
    <row r="39" spans="1:6" s="238" customFormat="1" ht="64.5" x14ac:dyDescent="0.25">
      <c r="A39" s="427">
        <v>1</v>
      </c>
      <c r="B39" s="426" t="s">
        <v>828</v>
      </c>
      <c r="C39" s="422" t="s">
        <v>143</v>
      </c>
      <c r="D39" s="424">
        <v>1</v>
      </c>
      <c r="E39" s="425"/>
      <c r="F39" s="425">
        <f>D39*E39</f>
        <v>0</v>
      </c>
    </row>
    <row r="40" spans="1:6" s="238" customFormat="1" ht="15" x14ac:dyDescent="0.25">
      <c r="A40" s="428"/>
      <c r="B40" s="430" t="s">
        <v>829</v>
      </c>
      <c r="C40" s="431"/>
      <c r="D40" s="254"/>
      <c r="E40" s="255"/>
      <c r="F40" s="255"/>
    </row>
    <row r="41" spans="1:6" s="238" customFormat="1" ht="15" x14ac:dyDescent="0.25">
      <c r="A41" s="428"/>
      <c r="B41" s="432" t="s">
        <v>830</v>
      </c>
      <c r="C41" s="433"/>
      <c r="D41" s="254"/>
      <c r="E41" s="255"/>
      <c r="F41" s="255"/>
    </row>
    <row r="42" spans="1:6" s="238" customFormat="1" ht="15" x14ac:dyDescent="0.25">
      <c r="A42" s="428"/>
      <c r="B42" s="432" t="s">
        <v>831</v>
      </c>
      <c r="C42" s="433"/>
      <c r="D42" s="254"/>
      <c r="E42" s="255"/>
      <c r="F42" s="255"/>
    </row>
    <row r="43" spans="1:6" s="238" customFormat="1" ht="15" x14ac:dyDescent="0.25">
      <c r="A43" s="428"/>
      <c r="B43" s="432" t="s">
        <v>832</v>
      </c>
      <c r="C43" s="433"/>
      <c r="D43" s="254"/>
      <c r="E43" s="255"/>
      <c r="F43" s="255"/>
    </row>
    <row r="44" spans="1:6" s="238" customFormat="1" ht="15" x14ac:dyDescent="0.25">
      <c r="A44" s="428"/>
      <c r="B44" s="434" t="s">
        <v>833</v>
      </c>
      <c r="C44" s="433"/>
      <c r="D44" s="254"/>
      <c r="E44" s="255"/>
      <c r="F44" s="255"/>
    </row>
    <row r="45" spans="1:6" s="238" customFormat="1" ht="15" x14ac:dyDescent="0.25">
      <c r="A45" s="428"/>
      <c r="B45" s="432" t="s">
        <v>834</v>
      </c>
      <c r="C45" s="433"/>
      <c r="D45" s="254"/>
      <c r="E45" s="255"/>
      <c r="F45" s="255"/>
    </row>
    <row r="46" spans="1:6" s="238" customFormat="1" ht="15" x14ac:dyDescent="0.25">
      <c r="A46" s="428"/>
      <c r="B46" s="432" t="s">
        <v>835</v>
      </c>
      <c r="C46" s="433"/>
      <c r="D46" s="254"/>
      <c r="E46" s="255"/>
      <c r="F46" s="255"/>
    </row>
    <row r="47" spans="1:6" s="238" customFormat="1" ht="15.75" x14ac:dyDescent="0.25">
      <c r="A47" s="428"/>
      <c r="B47" s="435" t="s">
        <v>889</v>
      </c>
      <c r="C47" s="433"/>
      <c r="D47" s="254"/>
      <c r="E47" s="255"/>
      <c r="F47" s="255"/>
    </row>
    <row r="48" spans="1:6" s="238" customFormat="1" ht="15" x14ac:dyDescent="0.25">
      <c r="A48" s="428"/>
      <c r="B48" s="432" t="s">
        <v>836</v>
      </c>
      <c r="C48" s="433"/>
      <c r="D48" s="254"/>
      <c r="E48" s="255"/>
      <c r="F48" s="255"/>
    </row>
    <row r="49" spans="1:6" s="238" customFormat="1" ht="15" x14ac:dyDescent="0.25">
      <c r="A49" s="428"/>
      <c r="B49" s="432" t="s">
        <v>837</v>
      </c>
      <c r="C49" s="433"/>
      <c r="D49" s="254"/>
      <c r="E49" s="255"/>
      <c r="F49" s="255"/>
    </row>
    <row r="50" spans="1:6" s="238" customFormat="1" ht="15" x14ac:dyDescent="0.25">
      <c r="A50" s="428"/>
      <c r="B50" s="432" t="s">
        <v>838</v>
      </c>
      <c r="C50" s="433"/>
      <c r="D50" s="254"/>
      <c r="E50" s="255"/>
      <c r="F50" s="255"/>
    </row>
    <row r="51" spans="1:6" s="238" customFormat="1" ht="15.75" x14ac:dyDescent="0.25">
      <c r="A51" s="428"/>
      <c r="B51" s="435" t="s">
        <v>839</v>
      </c>
      <c r="C51" s="433"/>
      <c r="D51" s="254"/>
      <c r="E51" s="255"/>
      <c r="F51" s="255"/>
    </row>
    <row r="52" spans="1:6" s="238" customFormat="1" ht="15" x14ac:dyDescent="0.25">
      <c r="A52" s="428"/>
      <c r="B52" s="432" t="s">
        <v>840</v>
      </c>
      <c r="C52" s="433"/>
      <c r="D52" s="254"/>
      <c r="E52" s="255"/>
      <c r="F52" s="255"/>
    </row>
    <row r="53" spans="1:6" s="238" customFormat="1" ht="15" x14ac:dyDescent="0.25">
      <c r="A53" s="428"/>
      <c r="B53" s="432" t="s">
        <v>841</v>
      </c>
      <c r="C53" s="433"/>
      <c r="D53" s="254"/>
      <c r="E53" s="255"/>
      <c r="F53" s="255"/>
    </row>
    <row r="54" spans="1:6" s="238" customFormat="1" ht="15" x14ac:dyDescent="0.25">
      <c r="A54" s="428"/>
      <c r="B54" s="432" t="s">
        <v>842</v>
      </c>
      <c r="C54" s="433"/>
      <c r="D54" s="254"/>
      <c r="E54" s="255"/>
      <c r="F54" s="255"/>
    </row>
    <row r="55" spans="1:6" s="238" customFormat="1" ht="15" x14ac:dyDescent="0.25">
      <c r="A55" s="428"/>
      <c r="B55" s="432" t="s">
        <v>843</v>
      </c>
      <c r="C55" s="433"/>
      <c r="D55" s="254"/>
      <c r="E55" s="255"/>
      <c r="F55" s="255"/>
    </row>
    <row r="56" spans="1:6" s="238" customFormat="1" ht="15" x14ac:dyDescent="0.25">
      <c r="A56" s="428"/>
      <c r="B56" s="432" t="s">
        <v>844</v>
      </c>
      <c r="C56" s="433"/>
      <c r="D56" s="254"/>
      <c r="E56" s="255"/>
      <c r="F56" s="255"/>
    </row>
    <row r="57" spans="1:6" s="238" customFormat="1" ht="15" x14ac:dyDescent="0.25">
      <c r="A57" s="428"/>
      <c r="B57" s="432" t="s">
        <v>845</v>
      </c>
      <c r="C57" s="436"/>
      <c r="D57" s="248"/>
      <c r="E57" s="249"/>
      <c r="F57" s="249"/>
    </row>
    <row r="58" spans="1:6" s="238" customFormat="1" ht="15" x14ac:dyDescent="0.25">
      <c r="A58" s="428"/>
      <c r="B58" s="432" t="s">
        <v>846</v>
      </c>
      <c r="C58" s="437"/>
      <c r="D58" s="254"/>
      <c r="E58" s="255"/>
      <c r="F58" s="255"/>
    </row>
    <row r="59" spans="1:6" s="238" customFormat="1" ht="15" x14ac:dyDescent="0.25">
      <c r="A59" s="428"/>
      <c r="B59" s="432" t="s">
        <v>847</v>
      </c>
      <c r="C59" s="436"/>
      <c r="D59" s="248"/>
      <c r="E59" s="249"/>
      <c r="F59" s="249"/>
    </row>
    <row r="60" spans="1:6" s="238" customFormat="1" ht="15" x14ac:dyDescent="0.25">
      <c r="A60" s="428"/>
      <c r="B60" s="432" t="s">
        <v>848</v>
      </c>
      <c r="C60" s="433"/>
      <c r="D60" s="254"/>
      <c r="E60" s="255"/>
      <c r="F60" s="255"/>
    </row>
    <row r="61" spans="1:6" s="238" customFormat="1" ht="15" x14ac:dyDescent="0.25">
      <c r="A61" s="428"/>
      <c r="B61" s="432" t="s">
        <v>849</v>
      </c>
      <c r="C61" s="436"/>
      <c r="D61" s="248"/>
      <c r="E61" s="249"/>
      <c r="F61" s="249"/>
    </row>
    <row r="62" spans="1:6" s="238" customFormat="1" ht="15" x14ac:dyDescent="0.25">
      <c r="A62" s="428"/>
      <c r="B62" s="432" t="s">
        <v>850</v>
      </c>
      <c r="C62" s="433"/>
      <c r="D62" s="254"/>
      <c r="E62" s="255"/>
      <c r="F62" s="255"/>
    </row>
    <row r="63" spans="1:6" s="238" customFormat="1" ht="15" x14ac:dyDescent="0.25">
      <c r="A63" s="429"/>
      <c r="B63" s="438" t="s">
        <v>851</v>
      </c>
      <c r="C63" s="439"/>
      <c r="D63" s="248"/>
      <c r="E63" s="249"/>
      <c r="F63" s="249"/>
    </row>
    <row r="64" spans="1:6" s="238" customFormat="1" ht="15" x14ac:dyDescent="0.25">
      <c r="A64" s="252"/>
      <c r="B64" s="223"/>
      <c r="C64" s="252"/>
      <c r="D64" s="248"/>
      <c r="E64" s="249"/>
      <c r="F64" s="249"/>
    </row>
    <row r="65" spans="1:6" s="238" customFormat="1" ht="15" x14ac:dyDescent="0.25">
      <c r="A65" s="223" t="s">
        <v>852</v>
      </c>
      <c r="B65" s="223"/>
      <c r="C65" s="247"/>
      <c r="D65" s="248"/>
      <c r="E65" s="249"/>
      <c r="F65" s="249"/>
    </row>
    <row r="66" spans="1:6" s="238" customFormat="1" ht="15" x14ac:dyDescent="0.25">
      <c r="A66" s="252"/>
      <c r="B66" s="223"/>
      <c r="C66" s="247"/>
      <c r="D66" s="248"/>
      <c r="E66" s="249"/>
      <c r="F66" s="249"/>
    </row>
    <row r="67" spans="1:6" s="238" customFormat="1" ht="15" x14ac:dyDescent="0.25">
      <c r="A67" s="427">
        <v>1</v>
      </c>
      <c r="B67" s="440" t="s">
        <v>890</v>
      </c>
      <c r="C67" s="422" t="s">
        <v>30</v>
      </c>
      <c r="D67" s="424">
        <v>40</v>
      </c>
      <c r="E67" s="425"/>
      <c r="F67" s="425">
        <f>D67*E67</f>
        <v>0</v>
      </c>
    </row>
    <row r="68" spans="1:6" s="238" customFormat="1" ht="15" x14ac:dyDescent="0.25">
      <c r="A68" s="429"/>
      <c r="B68" s="441" t="s">
        <v>853</v>
      </c>
      <c r="C68" s="247"/>
      <c r="D68" s="248"/>
      <c r="E68" s="249"/>
      <c r="F68" s="249"/>
    </row>
    <row r="69" spans="1:6" s="448" customFormat="1" ht="15" x14ac:dyDescent="0.25">
      <c r="A69" s="443"/>
      <c r="B69" s="444"/>
      <c r="C69" s="445"/>
      <c r="D69" s="446"/>
      <c r="E69" s="447"/>
      <c r="F69" s="447"/>
    </row>
    <row r="70" spans="1:6" s="238" customFormat="1" ht="15" x14ac:dyDescent="0.25">
      <c r="A70" s="427">
        <v>2</v>
      </c>
      <c r="B70" s="440" t="s">
        <v>891</v>
      </c>
      <c r="C70" s="442" t="s">
        <v>30</v>
      </c>
      <c r="D70" s="424">
        <v>1</v>
      </c>
      <c r="E70" s="425"/>
      <c r="F70" s="425">
        <f>D70*E70</f>
        <v>0</v>
      </c>
    </row>
    <row r="71" spans="1:6" s="238" customFormat="1" ht="15" x14ac:dyDescent="0.25">
      <c r="A71" s="429"/>
      <c r="B71" s="441" t="s">
        <v>854</v>
      </c>
      <c r="C71" s="247"/>
      <c r="D71" s="248"/>
      <c r="E71" s="249"/>
      <c r="F71" s="249"/>
    </row>
    <row r="72" spans="1:6" s="238" customFormat="1" ht="15" x14ac:dyDescent="0.25">
      <c r="A72" s="443"/>
      <c r="B72" s="444"/>
      <c r="C72" s="247"/>
      <c r="D72" s="248"/>
      <c r="E72" s="249"/>
      <c r="F72" s="249"/>
    </row>
    <row r="73" spans="1:6" s="238" customFormat="1" ht="117" x14ac:dyDescent="0.25">
      <c r="A73" s="422">
        <v>3</v>
      </c>
      <c r="B73" s="423" t="s">
        <v>855</v>
      </c>
      <c r="C73" s="422" t="s">
        <v>143</v>
      </c>
      <c r="D73" s="424">
        <v>1</v>
      </c>
      <c r="E73" s="425"/>
      <c r="F73" s="425">
        <f>D73*E73</f>
        <v>0</v>
      </c>
    </row>
    <row r="74" spans="1:6" s="238" customFormat="1" ht="15" x14ac:dyDescent="0.25">
      <c r="A74" s="252"/>
      <c r="B74" s="223"/>
      <c r="C74" s="252"/>
      <c r="D74" s="254"/>
      <c r="E74" s="255"/>
      <c r="F74" s="255"/>
    </row>
    <row r="75" spans="1:6" s="238" customFormat="1" ht="15" x14ac:dyDescent="0.25">
      <c r="A75" s="223" t="s">
        <v>856</v>
      </c>
      <c r="B75" s="223"/>
      <c r="C75" s="252"/>
      <c r="D75" s="254"/>
      <c r="E75" s="255"/>
      <c r="F75" s="255"/>
    </row>
    <row r="76" spans="1:6" s="238" customFormat="1" ht="15" x14ac:dyDescent="0.25">
      <c r="A76" s="223"/>
      <c r="B76" s="223"/>
      <c r="C76" s="252"/>
      <c r="D76" s="254"/>
      <c r="E76" s="255"/>
      <c r="F76" s="255"/>
    </row>
    <row r="77" spans="1:6" s="238" customFormat="1" ht="15" x14ac:dyDescent="0.25">
      <c r="A77" s="422">
        <v>1</v>
      </c>
      <c r="B77" s="449" t="s">
        <v>857</v>
      </c>
      <c r="C77" s="422" t="s">
        <v>507</v>
      </c>
      <c r="D77" s="424">
        <v>200</v>
      </c>
      <c r="E77" s="425"/>
      <c r="F77" s="425">
        <f>D77*E77</f>
        <v>0</v>
      </c>
    </row>
    <row r="78" spans="1:6" s="238" customFormat="1" ht="15" x14ac:dyDescent="0.25">
      <c r="A78" s="252"/>
      <c r="B78" s="223"/>
      <c r="C78" s="252"/>
      <c r="D78" s="254"/>
      <c r="E78" s="255"/>
      <c r="F78" s="255"/>
    </row>
    <row r="79" spans="1:6" s="238" customFormat="1" ht="15" x14ac:dyDescent="0.25">
      <c r="A79" s="223" t="s">
        <v>858</v>
      </c>
      <c r="B79" s="223"/>
      <c r="C79" s="247"/>
      <c r="D79" s="248"/>
      <c r="E79" s="249"/>
      <c r="F79" s="249"/>
    </row>
    <row r="80" spans="1:6" s="238" customFormat="1" ht="15" x14ac:dyDescent="0.25">
      <c r="A80" s="223"/>
      <c r="B80" s="223"/>
      <c r="C80" s="247"/>
      <c r="D80" s="248"/>
      <c r="E80" s="249"/>
      <c r="F80" s="249"/>
    </row>
    <row r="81" spans="1:6" s="238" customFormat="1" ht="26.25" x14ac:dyDescent="0.25">
      <c r="A81" s="422">
        <v>1</v>
      </c>
      <c r="B81" s="423" t="s">
        <v>859</v>
      </c>
      <c r="C81" s="422" t="s">
        <v>30</v>
      </c>
      <c r="D81" s="424">
        <v>1</v>
      </c>
      <c r="E81" s="425"/>
      <c r="F81" s="425">
        <f>D81*E81</f>
        <v>0</v>
      </c>
    </row>
    <row r="82" spans="1:6" s="238" customFormat="1" ht="26.25" x14ac:dyDescent="0.25">
      <c r="A82" s="422">
        <v>2</v>
      </c>
      <c r="B82" s="423" t="s">
        <v>860</v>
      </c>
      <c r="C82" s="422" t="s">
        <v>30</v>
      </c>
      <c r="D82" s="424">
        <v>1</v>
      </c>
      <c r="E82" s="425"/>
      <c r="F82" s="425">
        <f>D82*E82</f>
        <v>0</v>
      </c>
    </row>
    <row r="83" spans="1:6" s="238" customFormat="1" ht="38.25" x14ac:dyDescent="0.25">
      <c r="A83" s="422">
        <v>3</v>
      </c>
      <c r="B83" s="450" t="s">
        <v>861</v>
      </c>
      <c r="C83" s="422" t="s">
        <v>30</v>
      </c>
      <c r="D83" s="424">
        <v>1</v>
      </c>
      <c r="E83" s="425"/>
      <c r="F83" s="425">
        <f>D83*E83</f>
        <v>0</v>
      </c>
    </row>
    <row r="84" spans="1:6" s="238" customFormat="1" ht="78" thickBot="1" x14ac:dyDescent="0.3">
      <c r="A84" s="422">
        <v>4</v>
      </c>
      <c r="B84" s="451" t="s">
        <v>892</v>
      </c>
      <c r="C84" s="422" t="s">
        <v>30</v>
      </c>
      <c r="D84" s="424">
        <v>1</v>
      </c>
      <c r="E84" s="425"/>
      <c r="F84" s="425">
        <f>D84*E84</f>
        <v>0</v>
      </c>
    </row>
    <row r="85" spans="1:6" s="238" customFormat="1" ht="15.75" thickBot="1" x14ac:dyDescent="0.3">
      <c r="A85" s="234"/>
      <c r="B85" s="234"/>
      <c r="C85" s="235"/>
      <c r="D85" s="235"/>
      <c r="E85" s="418" t="s">
        <v>817</v>
      </c>
      <c r="F85" s="419">
        <f>SUM(F34:F84)</f>
        <v>0</v>
      </c>
    </row>
    <row r="86" spans="1:6" s="238" customFormat="1" ht="15" x14ac:dyDescent="0.25">
      <c r="A86" s="234"/>
      <c r="B86" s="234"/>
      <c r="C86" s="235"/>
      <c r="D86" s="235"/>
      <c r="E86" s="236"/>
      <c r="F86" s="237"/>
    </row>
    <row r="87" spans="1:6" x14ac:dyDescent="0.2">
      <c r="A87" s="228"/>
      <c r="B87" s="229"/>
      <c r="C87" s="228"/>
      <c r="D87" s="230"/>
      <c r="E87" s="231"/>
      <c r="F87" s="231"/>
    </row>
    <row r="88" spans="1:6" s="256" customFormat="1" ht="15" x14ac:dyDescent="0.25">
      <c r="A88" s="239"/>
      <c r="B88" s="245" t="s">
        <v>862</v>
      </c>
      <c r="C88" s="239"/>
      <c r="D88" s="240"/>
      <c r="E88" s="241"/>
      <c r="F88" s="242"/>
    </row>
    <row r="89" spans="1:6" s="256" customFormat="1" ht="15.75" thickBot="1" x14ac:dyDescent="0.3">
      <c r="A89" s="239"/>
      <c r="B89" s="245"/>
      <c r="C89" s="239"/>
      <c r="D89" s="240"/>
      <c r="E89" s="241"/>
      <c r="F89" s="242"/>
    </row>
    <row r="90" spans="1:6" s="256" customFormat="1" ht="15.75" thickBot="1" x14ac:dyDescent="0.3">
      <c r="A90" s="239"/>
      <c r="B90" s="452" t="s">
        <v>863</v>
      </c>
      <c r="C90" s="453"/>
      <c r="D90" s="454"/>
      <c r="E90" s="455"/>
      <c r="F90" s="419">
        <f>F18</f>
        <v>0</v>
      </c>
    </row>
    <row r="91" spans="1:6" s="256" customFormat="1" ht="15.75" thickBot="1" x14ac:dyDescent="0.3">
      <c r="A91" s="239"/>
      <c r="B91" s="452" t="s">
        <v>864</v>
      </c>
      <c r="C91" s="453"/>
      <c r="D91" s="454"/>
      <c r="E91" s="455"/>
      <c r="F91" s="419">
        <f>F28</f>
        <v>0</v>
      </c>
    </row>
    <row r="92" spans="1:6" s="256" customFormat="1" ht="15.75" thickBot="1" x14ac:dyDescent="0.3">
      <c r="A92" s="239"/>
      <c r="B92" s="452" t="s">
        <v>865</v>
      </c>
      <c r="C92" s="453"/>
      <c r="D92" s="454"/>
      <c r="E92" s="455"/>
      <c r="F92" s="419">
        <f>F85</f>
        <v>0</v>
      </c>
    </row>
    <row r="93" spans="1:6" s="256" customFormat="1" ht="15.75" thickBot="1" x14ac:dyDescent="0.3">
      <c r="A93" s="239"/>
      <c r="B93" s="452" t="s">
        <v>817</v>
      </c>
      <c r="C93" s="456"/>
      <c r="D93" s="454"/>
      <c r="E93" s="457"/>
      <c r="F93" s="419">
        <f>SUM(F90:F92)</f>
        <v>0</v>
      </c>
    </row>
    <row r="94" spans="1:6" s="256" customFormat="1" ht="15" x14ac:dyDescent="0.25">
      <c r="A94" s="239"/>
      <c r="B94" s="245"/>
      <c r="C94" s="239"/>
      <c r="D94" s="240"/>
      <c r="E94" s="241"/>
      <c r="F94" s="242"/>
    </row>
    <row r="95" spans="1:6" s="256" customFormat="1" ht="15" x14ac:dyDescent="0.25">
      <c r="A95" s="239"/>
      <c r="B95" s="245"/>
      <c r="C95" s="239"/>
      <c r="D95" s="240"/>
      <c r="E95" s="241"/>
      <c r="F95" s="242"/>
    </row>
    <row r="96" spans="1:6" s="256" customFormat="1" ht="15" x14ac:dyDescent="0.25">
      <c r="A96" s="239"/>
      <c r="B96" s="245"/>
      <c r="C96" s="239"/>
      <c r="D96" s="240"/>
      <c r="E96" s="241"/>
      <c r="F96" s="242"/>
    </row>
    <row r="97" spans="1:6" s="256" customFormat="1" ht="15" x14ac:dyDescent="0.25">
      <c r="A97" s="239"/>
      <c r="B97" s="245"/>
      <c r="C97" s="239"/>
      <c r="D97" s="240"/>
      <c r="E97" s="241"/>
      <c r="F97" s="242"/>
    </row>
    <row r="98" spans="1:6" s="256" customFormat="1" ht="15" x14ac:dyDescent="0.25">
      <c r="A98" s="239"/>
      <c r="B98" s="245"/>
      <c r="C98" s="239"/>
      <c r="D98" s="240"/>
      <c r="E98" s="241"/>
      <c r="F98" s="242"/>
    </row>
    <row r="99" spans="1:6" s="256" customFormat="1" ht="15" x14ac:dyDescent="0.25">
      <c r="A99" s="239"/>
      <c r="B99" s="245"/>
      <c r="C99" s="239"/>
      <c r="D99" s="240"/>
      <c r="E99" s="241"/>
      <c r="F99" s="242"/>
    </row>
    <row r="100" spans="1:6" s="256" customFormat="1" ht="15" x14ac:dyDescent="0.25">
      <c r="A100" s="239"/>
      <c r="B100" s="245"/>
      <c r="C100" s="239"/>
      <c r="D100" s="240"/>
      <c r="E100" s="241"/>
      <c r="F100" s="242"/>
    </row>
    <row r="101" spans="1:6" s="261" customFormat="1" x14ac:dyDescent="0.2">
      <c r="A101" s="257"/>
      <c r="B101" s="258"/>
      <c r="C101" s="257"/>
      <c r="D101" s="244"/>
      <c r="E101" s="259"/>
      <c r="F101" s="260"/>
    </row>
    <row r="102" spans="1:6" s="261" customFormat="1" x14ac:dyDescent="0.2">
      <c r="A102" s="257"/>
      <c r="B102" s="258"/>
      <c r="C102" s="257"/>
      <c r="D102" s="244"/>
      <c r="E102" s="259"/>
      <c r="F102" s="260"/>
    </row>
    <row r="103" spans="1:6" s="261" customFormat="1" x14ac:dyDescent="0.2">
      <c r="A103" s="257"/>
      <c r="B103" s="258"/>
      <c r="C103" s="257"/>
      <c r="D103" s="244" t="s">
        <v>866</v>
      </c>
      <c r="E103" s="259"/>
      <c r="F103" s="260"/>
    </row>
    <row r="104" spans="1:6" s="261" customFormat="1" x14ac:dyDescent="0.2">
      <c r="A104" s="257"/>
      <c r="B104" s="258"/>
      <c r="C104" s="257"/>
      <c r="D104" s="244"/>
      <c r="E104" s="259"/>
      <c r="F104" s="260"/>
    </row>
    <row r="105" spans="1:6" s="261" customFormat="1" x14ac:dyDescent="0.2">
      <c r="A105" s="257"/>
      <c r="B105" s="258"/>
      <c r="C105" s="257"/>
      <c r="D105" s="244" t="s">
        <v>867</v>
      </c>
      <c r="E105" s="259"/>
      <c r="F105" s="260"/>
    </row>
  </sheetData>
  <sheetProtection selectLockedCells="1" selectUnlockedCells="1"/>
  <mergeCells count="3">
    <mergeCell ref="A3:B3"/>
    <mergeCell ref="A21:B21"/>
    <mergeCell ref="A30:B30"/>
  </mergeCells>
  <pageMargins left="0.74803149606299213" right="0.74803149606299213" top="0.98425196850393704" bottom="0.98425196850393704" header="0.51181102362204722" footer="0.51181102362204722"/>
  <pageSetup paperSize="9" firstPageNumber="0" orientation="portrait" horizontalDpi="300" verticalDpi="300" r:id="rId1"/>
  <headerFooter alignWithMargins="0">
    <oddHeader>&amp;CURED OVLAŠTENOG INŽENJERA ELEKTROTEHNIKE
IVANA MEDAČ, dipl.ing.el.</oddHead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Normal="100" zoomScaleSheetLayoutView="100" workbookViewId="0">
      <selection activeCell="H8" sqref="H8"/>
    </sheetView>
  </sheetViews>
  <sheetFormatPr defaultColWidth="9.140625" defaultRowHeight="12.75" x14ac:dyDescent="0.2"/>
  <cols>
    <col min="1" max="1" width="7" style="218" customWidth="1"/>
    <col min="2" max="2" width="44.28515625" style="219" customWidth="1"/>
    <col min="3" max="3" width="9" style="220" customWidth="1"/>
    <col min="4" max="4" width="5.42578125" style="221" hidden="1" customWidth="1"/>
    <col min="5" max="5" width="3.42578125" style="221" customWidth="1"/>
    <col min="6" max="6" width="6.7109375" style="220" customWidth="1"/>
    <col min="7" max="7" width="15.85546875" style="220" customWidth="1"/>
    <col min="8" max="8" width="39.85546875" style="182" customWidth="1"/>
    <col min="9" max="16384" width="9.140625" style="183"/>
  </cols>
  <sheetData>
    <row r="1" spans="1:11" s="176" customFormat="1" ht="18" x14ac:dyDescent="0.25">
      <c r="A1" s="524" t="s">
        <v>905</v>
      </c>
      <c r="B1" s="524"/>
      <c r="C1" s="170"/>
      <c r="D1" s="171"/>
      <c r="E1" s="172"/>
      <c r="F1" s="173"/>
      <c r="G1" s="174"/>
      <c r="H1" s="175"/>
      <c r="K1" s="177"/>
    </row>
    <row r="2" spans="1:11" x14ac:dyDescent="0.2">
      <c r="A2" s="178"/>
      <c r="B2" s="179"/>
      <c r="C2" s="180"/>
      <c r="D2" s="181"/>
      <c r="E2" s="181"/>
      <c r="F2" s="180"/>
      <c r="G2" s="181"/>
    </row>
    <row r="3" spans="1:11" s="189" customFormat="1" ht="15" x14ac:dyDescent="0.2">
      <c r="A3" s="184"/>
      <c r="B3" s="185" t="s">
        <v>482</v>
      </c>
      <c r="C3" s="186"/>
      <c r="D3" s="187"/>
      <c r="E3" s="188"/>
      <c r="F3" s="186"/>
      <c r="G3" s="186"/>
      <c r="H3" s="182"/>
    </row>
    <row r="4" spans="1:11" s="189" customFormat="1" ht="15" x14ac:dyDescent="0.2">
      <c r="A4" s="190"/>
      <c r="B4" s="191"/>
      <c r="C4" s="192"/>
      <c r="D4" s="193"/>
      <c r="E4" s="194"/>
      <c r="F4" s="192"/>
      <c r="G4" s="192"/>
      <c r="H4" s="182"/>
    </row>
    <row r="5" spans="1:11" s="189" customFormat="1" x14ac:dyDescent="0.2">
      <c r="A5" s="178"/>
      <c r="B5" s="179"/>
      <c r="C5" s="180"/>
      <c r="D5" s="181"/>
      <c r="E5" s="181"/>
      <c r="F5" s="180"/>
      <c r="G5" s="180"/>
      <c r="H5" s="182"/>
    </row>
    <row r="6" spans="1:11" s="200" customFormat="1" ht="15.75" thickBot="1" x14ac:dyDescent="0.3">
      <c r="A6" s="195" t="s">
        <v>483</v>
      </c>
      <c r="B6" s="191" t="s">
        <v>484</v>
      </c>
      <c r="C6" s="196"/>
      <c r="D6" s="197"/>
      <c r="E6" s="197"/>
      <c r="F6" s="196"/>
      <c r="G6" s="198"/>
      <c r="H6" s="199"/>
    </row>
    <row r="7" spans="1:11" s="200" customFormat="1" ht="15.75" thickBot="1" x14ac:dyDescent="0.3">
      <c r="A7" s="201"/>
      <c r="B7" s="202" t="s">
        <v>485</v>
      </c>
      <c r="C7" s="203"/>
      <c r="D7" s="204"/>
      <c r="E7" s="204"/>
      <c r="F7" s="203"/>
      <c r="G7" s="485">
        <f>'VC Bj_G_O'!$G$722</f>
        <v>0</v>
      </c>
      <c r="H7" s="199"/>
    </row>
    <row r="8" spans="1:11" s="200" customFormat="1" ht="15" x14ac:dyDescent="0.25">
      <c r="A8" s="195"/>
      <c r="B8" s="191"/>
      <c r="C8" s="196"/>
      <c r="D8" s="197"/>
      <c r="E8" s="197"/>
      <c r="F8" s="196"/>
      <c r="G8" s="205"/>
      <c r="H8" s="199"/>
    </row>
    <row r="9" spans="1:11" s="200" customFormat="1" ht="15" x14ac:dyDescent="0.25">
      <c r="A9" s="195"/>
      <c r="B9" s="191"/>
      <c r="C9" s="196"/>
      <c r="D9" s="197"/>
      <c r="E9" s="197"/>
      <c r="F9" s="196"/>
      <c r="G9" s="197"/>
      <c r="H9" s="199"/>
    </row>
    <row r="10" spans="1:11" s="200" customFormat="1" ht="15" x14ac:dyDescent="0.25">
      <c r="A10" s="195"/>
      <c r="B10" s="191"/>
      <c r="C10" s="196"/>
      <c r="D10" s="197"/>
      <c r="E10" s="197"/>
      <c r="F10" s="196"/>
      <c r="G10" s="197"/>
      <c r="H10" s="199"/>
    </row>
    <row r="11" spans="1:11" s="200" customFormat="1" ht="15.75" thickBot="1" x14ac:dyDescent="0.3">
      <c r="A11" s="195" t="s">
        <v>486</v>
      </c>
      <c r="B11" s="191" t="s">
        <v>868</v>
      </c>
      <c r="C11" s="196"/>
      <c r="D11" s="197"/>
      <c r="E11" s="197"/>
      <c r="F11" s="196"/>
      <c r="G11" s="198"/>
      <c r="H11" s="199"/>
    </row>
    <row r="12" spans="1:11" s="200" customFormat="1" ht="15.75" thickBot="1" x14ac:dyDescent="0.3">
      <c r="A12" s="201"/>
      <c r="B12" s="202" t="s">
        <v>487</v>
      </c>
      <c r="C12" s="203"/>
      <c r="D12" s="204"/>
      <c r="E12" s="204"/>
      <c r="F12" s="203"/>
      <c r="G12" s="485">
        <f>'VC Bj_stroj'!$G$640</f>
        <v>0</v>
      </c>
      <c r="H12" s="199"/>
    </row>
    <row r="13" spans="1:11" s="200" customFormat="1" ht="21.75" customHeight="1" x14ac:dyDescent="0.25">
      <c r="A13" s="195"/>
      <c r="B13" s="191"/>
      <c r="C13" s="196"/>
      <c r="D13" s="197"/>
      <c r="E13" s="197"/>
      <c r="F13" s="196"/>
      <c r="G13" s="197"/>
      <c r="H13" s="199"/>
    </row>
    <row r="14" spans="1:11" s="200" customFormat="1" ht="21.75" customHeight="1" thickBot="1" x14ac:dyDescent="0.3">
      <c r="A14" s="195" t="s">
        <v>488</v>
      </c>
      <c r="B14" s="191" t="s">
        <v>869</v>
      </c>
      <c r="C14" s="196"/>
      <c r="D14" s="197"/>
      <c r="E14" s="197"/>
      <c r="F14" s="196"/>
      <c r="G14" s="198"/>
      <c r="H14" s="199"/>
    </row>
    <row r="15" spans="1:11" s="200" customFormat="1" ht="15.75" thickBot="1" x14ac:dyDescent="0.3">
      <c r="A15" s="201"/>
      <c r="B15" s="202" t="s">
        <v>487</v>
      </c>
      <c r="C15" s="203"/>
      <c r="D15" s="204"/>
      <c r="E15" s="204"/>
      <c r="F15" s="203"/>
      <c r="G15" s="485">
        <f>'VC Bj_elektro'!$F$93</f>
        <v>0</v>
      </c>
      <c r="H15" s="199"/>
    </row>
    <row r="16" spans="1:11" s="200" customFormat="1" ht="15" x14ac:dyDescent="0.25">
      <c r="A16" s="195"/>
      <c r="B16" s="191"/>
      <c r="C16" s="196"/>
      <c r="D16" s="197"/>
      <c r="E16" s="197"/>
      <c r="F16" s="196"/>
      <c r="G16" s="197"/>
      <c r="H16" s="199"/>
    </row>
    <row r="17" spans="1:11" s="200" customFormat="1" ht="15" x14ac:dyDescent="0.25">
      <c r="A17" s="195"/>
      <c r="B17" s="191"/>
      <c r="C17" s="196"/>
      <c r="D17" s="197"/>
      <c r="E17" s="197"/>
      <c r="F17" s="196"/>
      <c r="G17" s="197"/>
      <c r="H17" s="199"/>
    </row>
    <row r="18" spans="1:11" s="200" customFormat="1" ht="15.75" thickBot="1" x14ac:dyDescent="0.3">
      <c r="A18" s="195"/>
      <c r="B18" s="206"/>
      <c r="C18" s="196"/>
      <c r="D18" s="197"/>
      <c r="E18" s="197"/>
      <c r="F18" s="196"/>
      <c r="G18" s="197"/>
      <c r="H18" s="199"/>
    </row>
    <row r="19" spans="1:11" s="200" customFormat="1" ht="17.25" customHeight="1" thickBot="1" x14ac:dyDescent="0.3">
      <c r="A19" s="207"/>
      <c r="B19" s="520" t="s">
        <v>489</v>
      </c>
      <c r="C19" s="521"/>
      <c r="D19" s="521"/>
      <c r="E19" s="521"/>
      <c r="F19" s="487"/>
      <c r="G19" s="484">
        <f>SUM(G7,G12,G15)</f>
        <v>0</v>
      </c>
      <c r="H19" s="199"/>
    </row>
    <row r="20" spans="1:11" s="200" customFormat="1" ht="6" customHeight="1" thickBot="1" x14ac:dyDescent="0.3">
      <c r="A20" s="208"/>
      <c r="B20" s="206"/>
      <c r="C20" s="196"/>
      <c r="D20" s="197"/>
      <c r="E20" s="197"/>
      <c r="F20" s="196"/>
      <c r="G20" s="486"/>
      <c r="H20" s="199"/>
    </row>
    <row r="21" spans="1:11" s="210" customFormat="1" ht="15.75" thickBot="1" x14ac:dyDescent="0.3">
      <c r="A21" s="209"/>
      <c r="B21" s="488" t="s">
        <v>40</v>
      </c>
      <c r="C21" s="489"/>
      <c r="D21" s="486"/>
      <c r="E21" s="486"/>
      <c r="F21" s="490"/>
      <c r="G21" s="485">
        <f>(G19*0.25)</f>
        <v>0</v>
      </c>
      <c r="H21" s="199"/>
    </row>
    <row r="22" spans="1:11" s="212" customFormat="1" ht="25.5" customHeight="1" thickBot="1" x14ac:dyDescent="0.3">
      <c r="A22" s="211"/>
      <c r="B22" s="522" t="s">
        <v>490</v>
      </c>
      <c r="C22" s="523"/>
      <c r="D22" s="523"/>
      <c r="E22" s="523"/>
      <c r="F22" s="487"/>
      <c r="G22" s="484">
        <f>SUM(G19,G21)</f>
        <v>0</v>
      </c>
      <c r="H22" s="199"/>
    </row>
    <row r="23" spans="1:11" s="212" customFormat="1" ht="25.5" customHeight="1" x14ac:dyDescent="0.25">
      <c r="A23" s="195"/>
      <c r="B23" s="206"/>
      <c r="C23" s="206"/>
      <c r="D23" s="197"/>
      <c r="E23" s="197"/>
      <c r="F23" s="196"/>
      <c r="G23" s="213"/>
      <c r="H23" s="199"/>
    </row>
    <row r="24" spans="1:11" s="212" customFormat="1" ht="15" x14ac:dyDescent="0.25">
      <c r="A24" s="195"/>
      <c r="B24" s="206"/>
      <c r="C24" s="206"/>
      <c r="D24" s="197"/>
      <c r="E24" s="197"/>
      <c r="F24" s="196"/>
      <c r="G24" s="198"/>
      <c r="H24" s="199"/>
    </row>
    <row r="25" spans="1:11" s="182" customFormat="1" x14ac:dyDescent="0.2">
      <c r="A25" s="178"/>
      <c r="B25" s="169"/>
      <c r="C25" s="180"/>
      <c r="D25" s="181"/>
      <c r="E25" s="181"/>
      <c r="F25" s="180"/>
      <c r="G25" s="194"/>
      <c r="I25" s="183"/>
      <c r="J25" s="183"/>
      <c r="K25" s="183"/>
    </row>
    <row r="26" spans="1:11" s="182" customFormat="1" x14ac:dyDescent="0.2">
      <c r="A26" s="178"/>
      <c r="B26" s="214"/>
      <c r="C26" s="215" t="s">
        <v>491</v>
      </c>
      <c r="D26" s="216"/>
      <c r="E26" s="216"/>
      <c r="F26" s="215"/>
      <c r="G26" s="217"/>
      <c r="I26" s="183"/>
      <c r="J26" s="183"/>
      <c r="K26" s="183"/>
    </row>
    <row r="27" spans="1:11" s="182" customFormat="1" x14ac:dyDescent="0.2">
      <c r="A27" s="178"/>
      <c r="B27" s="214"/>
      <c r="C27" s="215" t="s">
        <v>492</v>
      </c>
      <c r="D27" s="216"/>
      <c r="E27" s="216"/>
      <c r="F27" s="215"/>
      <c r="G27" s="217"/>
      <c r="I27" s="183"/>
      <c r="J27" s="183"/>
      <c r="K27" s="183"/>
    </row>
    <row r="28" spans="1:11" s="182" customFormat="1" x14ac:dyDescent="0.2">
      <c r="A28" s="178"/>
      <c r="B28" s="214"/>
      <c r="C28" s="215"/>
      <c r="D28" s="216"/>
      <c r="E28" s="216"/>
      <c r="F28" s="215"/>
      <c r="G28" s="217"/>
      <c r="I28" s="183"/>
      <c r="J28" s="183"/>
      <c r="K28" s="183"/>
    </row>
    <row r="29" spans="1:11" s="182" customFormat="1" x14ac:dyDescent="0.2">
      <c r="A29" s="178"/>
      <c r="B29" s="214"/>
      <c r="C29" s="215"/>
      <c r="D29" s="216"/>
      <c r="E29" s="216"/>
      <c r="F29" s="215"/>
      <c r="G29" s="217"/>
      <c r="I29" s="183"/>
      <c r="J29" s="183"/>
      <c r="K29" s="183"/>
    </row>
    <row r="30" spans="1:11" s="182" customFormat="1" x14ac:dyDescent="0.2">
      <c r="A30" s="178"/>
      <c r="B30" s="214"/>
      <c r="C30" s="215"/>
      <c r="D30" s="216"/>
      <c r="E30" s="216"/>
      <c r="F30" s="215"/>
      <c r="G30" s="217"/>
      <c r="I30" s="183"/>
      <c r="J30" s="183"/>
      <c r="K30" s="183"/>
    </row>
    <row r="31" spans="1:11" s="182" customFormat="1" x14ac:dyDescent="0.2">
      <c r="A31" s="178"/>
      <c r="B31" s="214"/>
      <c r="C31" s="215"/>
      <c r="D31" s="216"/>
      <c r="E31" s="216"/>
      <c r="F31" s="215"/>
      <c r="G31" s="217"/>
      <c r="I31" s="183"/>
      <c r="J31" s="183"/>
      <c r="K31" s="183"/>
    </row>
    <row r="32" spans="1:11" s="182" customFormat="1" x14ac:dyDescent="0.2">
      <c r="A32" s="178"/>
      <c r="B32" s="214"/>
      <c r="C32" s="215"/>
      <c r="D32" s="216"/>
      <c r="E32" s="216"/>
      <c r="F32" s="215"/>
      <c r="G32" s="217"/>
      <c r="I32" s="183"/>
      <c r="J32" s="183"/>
      <c r="K32" s="183"/>
    </row>
    <row r="33" spans="1:11" s="182" customFormat="1" x14ac:dyDescent="0.2">
      <c r="A33" s="178"/>
      <c r="B33" s="214"/>
      <c r="C33" s="215"/>
      <c r="D33" s="216"/>
      <c r="E33" s="216"/>
      <c r="F33" s="215"/>
      <c r="G33" s="217"/>
      <c r="I33" s="183"/>
      <c r="J33" s="183"/>
      <c r="K33" s="183"/>
    </row>
    <row r="34" spans="1:11" s="182" customFormat="1" x14ac:dyDescent="0.2">
      <c r="A34" s="178"/>
      <c r="B34" s="179"/>
      <c r="C34" s="180"/>
      <c r="D34" s="181"/>
      <c r="E34" s="181"/>
      <c r="F34" s="180"/>
      <c r="G34" s="181"/>
      <c r="I34" s="183"/>
      <c r="J34" s="183"/>
      <c r="K34" s="183"/>
    </row>
  </sheetData>
  <mergeCells count="3">
    <mergeCell ref="B19:E19"/>
    <mergeCell ref="B22:E22"/>
    <mergeCell ref="A1:B1"/>
  </mergeCells>
  <pageMargins left="1.0629921259842521" right="0.55118110236220474" top="0.98425196850393704" bottom="0.9055118110236221" header="0.39370078740157483" footer="0.43307086614173229"/>
  <pageSetup paperSize="9" orientation="portrait" r:id="rId1"/>
  <headerFooter alignWithMargins="0">
    <oddHeader>&amp;C&amp;"Times New Roman CE,Podebljano kurziv"&amp;12          &amp;"-,Podebljano kurziv" &amp;"-,Podebljano""arting"&amp;"-,Uobičajeno"&amp;10 d.o.o. za projektiranje, izvođenje i nadzor, Bjelovar Strossmayerova 4  
tel. 043  241-226,  241-471;  arting@bj.t-com.hr</oddHeader>
    <oddFooter>&amp;L  &amp;C&amp;"-,Uobičajeno" Z-3/18      TROŠKOVNIK: GLAVNA REKAPITULACIJA
s uslugama struč.nadzora i koord.zaštite na radu  
INVESTITOR : VATROGASNA ZAJEDNICA GRADA BJELOVARA         - energetska obnova -                    &amp;U Z-18/17-T&amp;R&amp;"-,Uobičajeno"&amp;P/&amp;N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4</vt:i4>
      </vt:variant>
      <vt:variant>
        <vt:lpstr>Imenovani rasponi</vt:lpstr>
      </vt:variant>
      <vt:variant>
        <vt:i4>6</vt:i4>
      </vt:variant>
    </vt:vector>
  </HeadingPairs>
  <TitlesOfParts>
    <vt:vector size="10" baseType="lpstr">
      <vt:lpstr>VC Bj_G_O</vt:lpstr>
      <vt:lpstr>VC Bj_stroj</vt:lpstr>
      <vt:lpstr>VC Bj_elektro</vt:lpstr>
      <vt:lpstr>VC Bj_GLAVNA REKAPIT GO_E_S</vt:lpstr>
      <vt:lpstr>'VC Bj_elektro'!Ispis_naslova</vt:lpstr>
      <vt:lpstr>'VC Bj_G_O'!Ispis_naslova</vt:lpstr>
      <vt:lpstr>'VC Bj_stroj'!Ispis_naslova</vt:lpstr>
      <vt:lpstr>'VC Bj_G_O'!Podrucje_ispisa</vt:lpstr>
      <vt:lpstr>'VC Bj_GLAVNA REKAPIT GO_E_S'!Podrucje_ispisa</vt:lpstr>
      <vt:lpstr>'VC Bj_stroj'!Podrucje_ispisa</vt:lpstr>
    </vt:vector>
  </TitlesOfParts>
  <Company>Arting</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Arting</dc:creator>
  <cp:lastModifiedBy>KORISNIK</cp:lastModifiedBy>
  <cp:lastPrinted>2018-03-30T10:35:32Z</cp:lastPrinted>
  <dcterms:created xsi:type="dcterms:W3CDTF">2002-10-25T08:24:27Z</dcterms:created>
  <dcterms:modified xsi:type="dcterms:W3CDTF">2020-04-02T17:15:04Z</dcterms:modified>
</cp:coreProperties>
</file>