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4" activeTab="0"/>
  </bookViews>
  <sheets>
    <sheet name="Plan prihoda i rashoda" sheetId="1" r:id="rId1"/>
    <sheet name="Plan aktivnosti-projekt" sheetId="2" r:id="rId2"/>
    <sheet name="Plan analitika " sheetId="3" r:id="rId3"/>
    <sheet name="Plan novčanih tijekova" sheetId="4" r:id="rId4"/>
  </sheets>
  <definedNames>
    <definedName name="_xlnm.Print_Area" localSheetId="1">'Plan aktivnosti-projekt'!$A$1:$F$106</definedName>
    <definedName name="_xlnm.Print_Area" localSheetId="2">'Plan analitika '!$A$1:$L$104</definedName>
    <definedName name="_xlnm.Print_Area" localSheetId="3">'Plan novčanih tijekova'!$A$1:$D$32</definedName>
    <definedName name="_xlnm.Print_Area" localSheetId="0">'Plan prihoda i rashoda'!$A$1:$F$150</definedName>
  </definedNames>
  <calcPr fullCalcOnLoad="1"/>
</workbook>
</file>

<file path=xl/sharedStrings.xml><?xml version="1.0" encoding="utf-8"?>
<sst xmlns="http://schemas.openxmlformats.org/spreadsheetml/2006/main" count="416" uniqueCount="183">
  <si>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</si>
  <si>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</si>
  <si>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</si>
  <si>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</si>
  <si>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</si>
  <si>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</si>
  <si>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</si>
  <si>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</si>
  <si>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</si>
  <si>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</si>
  <si>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</si>
  <si>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</si>
  <si>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</si>
  <si>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</si>
  <si>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</si>
  <si>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</si>
  <si>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</si>
  <si>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</si>
  <si>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</si>
  <si>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</si>
  <si>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</si>
  <si>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</si>
  <si>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</si>
  <si>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</si>
  <si>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</si>
  <si>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</si>
  <si>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</si>
  <si>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</si>
  <si>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</si>
  <si>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</si>
  <si>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</si>
  <si>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</si>
  <si>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</si>
  <si>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</si>
  <si>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</si>
  <si>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</si>
  <si>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</si>
  <si>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</si>
  <si>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</si>
  <si>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</si>
  <si>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</si>
  <si>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</si>
  <si>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</si>
  <si>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Plan za 2017.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</si>
  <si>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</si>
  <si>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</si>
  <si>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</si>
  <si>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</si>
  <si>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</si>
  <si>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</si>
  <si>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</si>
  <si>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</si>
  <si>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</si>
  <si>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</si>
  <si>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</si>
  <si>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</si>
  <si>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</si>
  <si>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</si>
  <si>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</si>
  <si>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 xml:space="preserve">FINANCIJSKI PLAN ZA 2017.   </t>
  </si>
  <si>
    <t>Kazne, penali i naknade štete</t>
  </si>
  <si>
    <t>(PRIHODI + VIŠAK) -(RASHODI + MANJAK)</t>
  </si>
  <si>
    <t>(PRIHODI + VIŠAK)-(RASHODI + MANJAK)</t>
  </si>
  <si>
    <t>Naziv programa: XY</t>
  </si>
  <si>
    <t>Aktivnost /projekt: P 125</t>
  </si>
  <si>
    <t>UKUPNO AKTIVNOSTI I PROJEKTI</t>
  </si>
  <si>
    <t>Plan novčanih tijekova za 2017.</t>
  </si>
  <si>
    <t>OPIS</t>
  </si>
  <si>
    <t xml:space="preserve">Primici od prodaje roba i pružanja usluga </t>
  </si>
  <si>
    <t>Primici od članarina i članskih doprinosa</t>
  </si>
  <si>
    <t>Primici od imovine</t>
  </si>
  <si>
    <t>Primici od donacija</t>
  </si>
  <si>
    <t>Ostali  primici</t>
  </si>
  <si>
    <t>PRIMICI OD POSLOVNIH AKTIVNOSTI</t>
  </si>
  <si>
    <t>IZDACI OD POSLOVNIH AKTIVNOSTI</t>
  </si>
  <si>
    <t>Izdaci za radnike</t>
  </si>
  <si>
    <t>Izdaci za naknade</t>
  </si>
  <si>
    <t>Izdaci za usluge</t>
  </si>
  <si>
    <t>Izdaci za materijal i energiju</t>
  </si>
  <si>
    <t xml:space="preserve">Ostali izdaci </t>
  </si>
  <si>
    <t>PRIMICI OD INVESTICIJSKIH AKTIVNOSTI</t>
  </si>
  <si>
    <t xml:space="preserve">Primici od prodaje dugotrajne imovine </t>
  </si>
  <si>
    <t xml:space="preserve">IZDACI OD INVESTICIJSKIH AKTVNOSTI </t>
  </si>
  <si>
    <t>Izdaci za nabavu dugotrajne imovine</t>
  </si>
  <si>
    <t xml:space="preserve">IZDACI OD FINANCIJSKIH AKTIVNOSTI </t>
  </si>
  <si>
    <t>Otplata zajma</t>
  </si>
  <si>
    <t xml:space="preserve">A. NOVAC I NOVČANI EKVIVALENTI 1. SIJEČNJA 2017. </t>
  </si>
  <si>
    <t>B. NOVČANI TIJEK OD POSLOVNIH AKTIVNOSTI</t>
  </si>
  <si>
    <t xml:space="preserve">C. NOVČANI TIJEK OD INVESTICIJSKIH AKTIVNOSTI </t>
  </si>
  <si>
    <t>D. NOVČANI TIJEK OD FINANCIJSKIH AKTIVNOSTI</t>
  </si>
  <si>
    <t xml:space="preserve">PLAN NOVČANIH TIJEKOVA ZA 2017.G. </t>
  </si>
  <si>
    <t xml:space="preserve">ČISTI NOVČANI TIJEK/NOVAC I NOVČANI EKVIVALENTI NA 31. PROSINAC 2017. (A+B+C+D) </t>
  </si>
  <si>
    <t xml:space="preserve">Naziv programa: </t>
  </si>
  <si>
    <t xml:space="preserve">Aktivnost /projekt: </t>
  </si>
  <si>
    <t xml:space="preserve">Naziv programa </t>
  </si>
  <si>
    <t>Aktivnost /projekt</t>
  </si>
  <si>
    <t>Račun rashoda</t>
  </si>
  <si>
    <t>Naziv računa</t>
  </si>
  <si>
    <t xml:space="preserve"> Plan 2017. </t>
  </si>
  <si>
    <t>Prihodi od prodaje robe i pružanja usluga</t>
  </si>
  <si>
    <t xml:space="preserve">Prihodi od imovine </t>
  </si>
  <si>
    <t xml:space="preserve">Prihodi od nefinacijske imovine </t>
  </si>
  <si>
    <t xml:space="preserve">Prihodi od donacija </t>
  </si>
  <si>
    <t xml:space="preserve">Ostali prihodi </t>
  </si>
  <si>
    <t xml:space="preserve">Prihodi od povezanih neprofntih organizacija </t>
  </si>
  <si>
    <t>……………………….</t>
  </si>
  <si>
    <t>Kazne, penali i naknade tete</t>
  </si>
  <si>
    <t xml:space="preserve">UKUPNO AKTIVNOST/ PROJEKT PO IZVORIMA </t>
  </si>
  <si>
    <t xml:space="preserve"> Plan 2017. ukupno</t>
  </si>
  <si>
    <t>FINANCIJSKI PLAN ZA 2017.</t>
  </si>
  <si>
    <t>Prihod od prodaje roba</t>
  </si>
  <si>
    <t>Prihod od pružanja usluga</t>
  </si>
  <si>
    <t>Prihodi od osiguravajućih kuća</t>
  </si>
  <si>
    <t>Prihodi od nefinancijske imovine (iznajmljivanje)</t>
  </si>
  <si>
    <t>Prihodi od financijske imovine (kamate Erste)</t>
  </si>
  <si>
    <t>Prihodi po posebnim propisima iz proračuna Grada</t>
  </si>
  <si>
    <t>Prihodi od naknade štete i refundacija:</t>
  </si>
  <si>
    <t>povrat troškova goriva</t>
  </si>
  <si>
    <t>povrat troškova osposobljavanja i usavršavanja</t>
  </si>
  <si>
    <t>Naknade za obavljanje aktivnosti</t>
  </si>
  <si>
    <t>Naknada za sjednice i stručne komisije</t>
  </si>
  <si>
    <t>Naknade dužnosnicima</t>
  </si>
  <si>
    <t>Naknade troškova službenih putovanja</t>
  </si>
  <si>
    <t>Usluge telefona, pošte, i prijevoza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</si>
  <si>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</si>
  <si>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</si>
  <si>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</si>
  <si>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</si>
  <si>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</si>
  <si>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</si>
  <si>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</si>
  <si>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</si>
  <si>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Usluge promičbe i informiranja</t>
  </si>
  <si>
    <t>Elektronski mediji (HRT)</t>
  </si>
  <si>
    <t>Ostale usluge promičbe i informiranja (web stranice)</t>
  </si>
  <si>
    <t>Zdravstvene usluge</t>
  </si>
  <si>
    <t>Obvezni i preventivni zdravstveni pregledi</t>
  </si>
  <si>
    <t>Intelektualne i osobne usluge</t>
  </si>
  <si>
    <t>Usluge odvjetnika i pravnog savjetovanja</t>
  </si>
  <si>
    <t>Računalne usluge</t>
  </si>
  <si>
    <t>Ostale računalne usluge</t>
  </si>
  <si>
    <t>Ostale usluge</t>
  </si>
  <si>
    <t>Grafičke i tiskarske usluge, usluge kopiranja i uvezivanja i slićno</t>
  </si>
  <si>
    <t>Usluge pri registraciji prijevoznih sredstava</t>
  </si>
  <si>
    <t>Usluge čišćenja, pranja i slično</t>
  </si>
  <si>
    <t>Ostale nespomenute usluge (računovodstvo, autorski honorari, medicinsko osiguranje i sl.)</t>
  </si>
  <si>
    <t>Uredski materijal i ostali materijalni rashodi</t>
  </si>
  <si>
    <t>Uredski materijal</t>
  </si>
  <si>
    <t>Literatura (publikacije, časopisi, glasila, knjige i ostalo)</t>
  </si>
  <si>
    <t>Materijal i sredstva za čišćenje i održavanje</t>
  </si>
  <si>
    <t>Službena, radna i zaštitna odjeća i obuća</t>
  </si>
  <si>
    <t>Energija</t>
  </si>
  <si>
    <t>Motorni benzin i dizel gorivo</t>
  </si>
  <si>
    <t>Sitni inventar i auto gume</t>
  </si>
  <si>
    <t>Auto gume</t>
  </si>
  <si>
    <t>Sitni inventar</t>
  </si>
  <si>
    <t>Premije osiguranja</t>
  </si>
  <si>
    <t>Premije osiguranja prijevoznih sredstava</t>
  </si>
  <si>
    <t>Premije osiguranja ostale imovine</t>
  </si>
  <si>
    <t>Premije osiguranja osoba</t>
  </si>
  <si>
    <t>Reprezentacija</t>
  </si>
  <si>
    <t>Kotizacije</t>
  </si>
  <si>
    <t>Pristojbe (upravne, administrativne, sudske, javnobilježničke i dr.)</t>
  </si>
  <si>
    <t>Ostali nespomenuti rashodi (vijenci, članarina, stručni ispiti i sl.)</t>
  </si>
  <si>
    <t>Troškovi rada sa djecom i vatrogasnim pomladkom</t>
  </si>
  <si>
    <t>Troškovi sjednica Skupštine</t>
  </si>
  <si>
    <t>Vatrogasna odličja, spomenice i priznanja</t>
  </si>
  <si>
    <t>Kupovina vatrogasne opreme i sredstava</t>
  </si>
  <si>
    <t>Obilježavanje Dana hrvatskog vatrogastva</t>
  </si>
  <si>
    <t>Troškovi tehničkog zbora postrojbi</t>
  </si>
  <si>
    <t>Vatrogasna natjecanja VZG Bjelovara</t>
  </si>
  <si>
    <t>Bankarske usluge i usluge platnog prometa</t>
  </si>
  <si>
    <t>Usluge banaka</t>
  </si>
  <si>
    <t>Tekuće donacije drugim neprofitnim organizacijama VLG Predavac</t>
  </si>
  <si>
    <t>Tekući rashodi vezani uz financiranje povezanih neprofitnih organizacija</t>
  </si>
  <si>
    <t>Porez na dobit</t>
  </si>
  <si>
    <t>Broj: 330-16.
Bjelovar, 10.12.2016.</t>
  </si>
  <si>
    <t>Tekući rashodi DVD-ima po Pravilniku</t>
  </si>
  <si>
    <t>Tekući rashodi JVPG Bjelovara</t>
  </si>
  <si>
    <t>Tekući rashodi DVD-ima po zamolbama</t>
  </si>
  <si>
    <t>Tekući rashodi DVD-ima za troškove komunalnog doprinosa</t>
  </si>
  <si>
    <t>Tekući rashodi DVD-ima za troškove vodnog doprinosa</t>
  </si>
  <si>
    <t>PREDSJEDNIK
VATROGASNE ZAJEDNICE
GRADA BJELOVARA
DARKO DESPOT, dipl. ing. sig., v.r.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</si>
</sst>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i/>
      <u val="single"/>
      <sz val="16"/>
      <name val="Calibri"/>
      <family val="2"/>
    </font>
    <font>
      <b/>
      <i/>
      <u val="single"/>
      <sz val="16"/>
      <name val="Calibri"/>
      <family val="2"/>
    </font>
    <font>
      <b/>
      <i/>
      <sz val="16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i/>
      <sz val="16"/>
      <name val="Calibri"/>
      <family val="2"/>
    </font>
    <font>
      <b/>
      <sz val="16"/>
      <color indexed="9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double"/>
      <right style="double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double"/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wrapText="1"/>
    </xf>
    <xf numFmtId="199" fontId="26" fillId="33" borderId="15" xfId="0" applyNumberFormat="1" applyFont="1" applyFill="1" applyBorder="1" applyAlignment="1">
      <alignment/>
    </xf>
    <xf numFmtId="199" fontId="26" fillId="33" borderId="13" xfId="0" applyNumberFormat="1" applyFont="1" applyFill="1" applyBorder="1" applyAlignment="1">
      <alignment/>
    </xf>
    <xf numFmtId="199" fontId="26" fillId="33" borderId="14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wrapText="1"/>
    </xf>
    <xf numFmtId="199" fontId="24" fillId="0" borderId="18" xfId="0" applyNumberFormat="1" applyFont="1" applyBorder="1" applyAlignment="1">
      <alignment/>
    </xf>
    <xf numFmtId="199" fontId="24" fillId="0" borderId="19" xfId="0" applyNumberFormat="1" applyFont="1" applyBorder="1" applyAlignment="1">
      <alignment/>
    </xf>
    <xf numFmtId="199" fontId="24" fillId="0" borderId="17" xfId="0" applyNumberFormat="1" applyFont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33" borderId="17" xfId="0" applyFont="1" applyFill="1" applyBorder="1" applyAlignment="1">
      <alignment wrapText="1"/>
    </xf>
    <xf numFmtId="199" fontId="26" fillId="33" borderId="18" xfId="0" applyNumberFormat="1" applyFont="1" applyFill="1" applyBorder="1" applyAlignment="1">
      <alignment/>
    </xf>
    <xf numFmtId="199" fontId="26" fillId="33" borderId="19" xfId="0" applyNumberFormat="1" applyFont="1" applyFill="1" applyBorder="1" applyAlignment="1">
      <alignment/>
    </xf>
    <xf numFmtId="199" fontId="26" fillId="33" borderId="17" xfId="0" applyNumberFormat="1" applyFont="1" applyFill="1" applyBorder="1" applyAlignment="1">
      <alignment/>
    </xf>
    <xf numFmtId="199" fontId="24" fillId="0" borderId="18" xfId="0" applyNumberFormat="1" applyFont="1" applyBorder="1" applyAlignment="1">
      <alignment vertical="center"/>
    </xf>
    <xf numFmtId="199" fontId="24" fillId="0" borderId="19" xfId="0" applyNumberFormat="1" applyFont="1" applyBorder="1" applyAlignment="1">
      <alignment vertical="center"/>
    </xf>
    <xf numFmtId="199" fontId="24" fillId="0" borderId="17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wrapText="1"/>
    </xf>
    <xf numFmtId="199" fontId="24" fillId="0" borderId="23" xfId="0" applyNumberFormat="1" applyFont="1" applyBorder="1" applyAlignment="1">
      <alignment/>
    </xf>
    <xf numFmtId="199" fontId="24" fillId="0" borderId="21" xfId="0" applyNumberFormat="1" applyFont="1" applyBorder="1" applyAlignment="1">
      <alignment/>
    </xf>
    <xf numFmtId="199" fontId="24" fillId="0" borderId="22" xfId="0" applyNumberFormat="1" applyFont="1" applyBorder="1" applyAlignment="1">
      <alignment/>
    </xf>
    <xf numFmtId="199" fontId="26" fillId="33" borderId="24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 vertical="center"/>
    </xf>
    <xf numFmtId="0" fontId="26" fillId="33" borderId="25" xfId="0" applyFont="1" applyFill="1" applyBorder="1" applyAlignment="1">
      <alignment/>
    </xf>
    <xf numFmtId="0" fontId="26" fillId="33" borderId="26" xfId="0" applyFont="1" applyFill="1" applyBorder="1" applyAlignment="1">
      <alignment/>
    </xf>
    <xf numFmtId="0" fontId="26" fillId="33" borderId="27" xfId="0" applyFont="1" applyFill="1" applyBorder="1" applyAlignment="1">
      <alignment wrapText="1"/>
    </xf>
    <xf numFmtId="199" fontId="26" fillId="33" borderId="25" xfId="0" applyNumberFormat="1" applyFont="1" applyFill="1" applyBorder="1" applyAlignment="1">
      <alignment/>
    </xf>
    <xf numFmtId="199" fontId="26" fillId="33" borderId="26" xfId="0" applyNumberFormat="1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8" xfId="0" applyFont="1" applyBorder="1" applyAlignment="1">
      <alignment wrapText="1"/>
    </xf>
    <xf numFmtId="199" fontId="24" fillId="0" borderId="16" xfId="0" applyNumberFormat="1" applyFont="1" applyBorder="1" applyAlignment="1">
      <alignment vertical="center"/>
    </xf>
    <xf numFmtId="0" fontId="26" fillId="33" borderId="16" xfId="0" applyFont="1" applyFill="1" applyBorder="1" applyAlignment="1">
      <alignment/>
    </xf>
    <xf numFmtId="0" fontId="26" fillId="33" borderId="19" xfId="0" applyFont="1" applyFill="1" applyBorder="1" applyAlignment="1">
      <alignment/>
    </xf>
    <xf numFmtId="0" fontId="26" fillId="33" borderId="28" xfId="0" applyFont="1" applyFill="1" applyBorder="1" applyAlignment="1">
      <alignment wrapText="1"/>
    </xf>
    <xf numFmtId="199" fontId="26" fillId="33" borderId="16" xfId="0" applyNumberFormat="1" applyFont="1" applyFill="1" applyBorder="1" applyAlignment="1">
      <alignment vertical="center"/>
    </xf>
    <xf numFmtId="199" fontId="26" fillId="33" borderId="19" xfId="0" applyNumberFormat="1" applyFont="1" applyFill="1" applyBorder="1" applyAlignment="1">
      <alignment vertical="center"/>
    </xf>
    <xf numFmtId="199" fontId="26" fillId="33" borderId="17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/>
    </xf>
    <xf numFmtId="199" fontId="24" fillId="0" borderId="20" xfId="0" applyNumberFormat="1" applyFont="1" applyBorder="1" applyAlignment="1">
      <alignment vertical="center"/>
    </xf>
    <xf numFmtId="199" fontId="24" fillId="0" borderId="21" xfId="0" applyNumberFormat="1" applyFont="1" applyBorder="1" applyAlignment="1">
      <alignment vertical="center"/>
    </xf>
    <xf numFmtId="199" fontId="24" fillId="0" borderId="22" xfId="0" applyNumberFormat="1" applyFont="1" applyBorder="1" applyAlignment="1">
      <alignment vertical="center"/>
    </xf>
    <xf numFmtId="199" fontId="26" fillId="33" borderId="24" xfId="0" applyNumberFormat="1" applyFont="1" applyFill="1" applyBorder="1" applyAlignment="1">
      <alignment vertical="center"/>
    </xf>
    <xf numFmtId="199" fontId="26" fillId="0" borderId="24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199" fontId="26" fillId="33" borderId="29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/>
    </xf>
    <xf numFmtId="0" fontId="22" fillId="0" borderId="0" xfId="52" applyFont="1">
      <alignment/>
      <protection/>
    </xf>
    <xf numFmtId="0" fontId="55" fillId="0" borderId="10" xfId="52" applyFont="1" applyBorder="1" applyAlignment="1">
      <alignment horizontal="center" vertical="center" wrapText="1"/>
      <protection/>
    </xf>
    <xf numFmtId="0" fontId="55" fillId="0" borderId="11" xfId="52" applyFont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199" fontId="23" fillId="33" borderId="19" xfId="52" applyNumberFormat="1" applyFont="1" applyFill="1" applyBorder="1">
      <alignment/>
      <protection/>
    </xf>
    <xf numFmtId="199" fontId="23" fillId="33" borderId="30" xfId="52" applyNumberFormat="1" applyFont="1" applyFill="1" applyBorder="1" applyAlignment="1">
      <alignment horizontal="right" vertical="center"/>
      <protection/>
    </xf>
    <xf numFmtId="199" fontId="23" fillId="0" borderId="24" xfId="52" applyNumberFormat="1" applyFont="1" applyBorder="1" applyAlignment="1">
      <alignment horizontal="right" vertical="center"/>
      <protection/>
    </xf>
    <xf numFmtId="199" fontId="23" fillId="33" borderId="24" xfId="52" applyNumberFormat="1" applyFont="1" applyFill="1" applyBorder="1" applyAlignment="1">
      <alignment horizontal="right" vertical="center"/>
      <protection/>
    </xf>
    <xf numFmtId="0" fontId="23" fillId="0" borderId="0" xfId="52" applyFont="1" applyFill="1" applyBorder="1" applyAlignment="1">
      <alignment horizontal="right" vertical="center"/>
      <protection/>
    </xf>
    <xf numFmtId="199" fontId="23" fillId="0" borderId="0" xfId="52" applyNumberFormat="1" applyFont="1" applyFill="1" applyBorder="1" applyAlignment="1">
      <alignment horizontal="right" vertical="center"/>
      <protection/>
    </xf>
    <xf numFmtId="0" fontId="22" fillId="0" borderId="0" xfId="52" applyFont="1" applyFill="1">
      <alignment/>
      <protection/>
    </xf>
    <xf numFmtId="199" fontId="22" fillId="0" borderId="0" xfId="52" applyNumberFormat="1" applyFont="1">
      <alignment/>
      <protection/>
    </xf>
    <xf numFmtId="0" fontId="22" fillId="0" borderId="0" xfId="52" applyFont="1" applyAlignment="1">
      <alignment horizontal="right" vertical="center"/>
      <protection/>
    </xf>
    <xf numFmtId="199" fontId="23" fillId="0" borderId="31" xfId="52" applyNumberFormat="1" applyFont="1" applyBorder="1">
      <alignment/>
      <protection/>
    </xf>
    <xf numFmtId="199" fontId="23" fillId="0" borderId="32" xfId="52" applyNumberFormat="1" applyFont="1" applyBorder="1">
      <alignment/>
      <protection/>
    </xf>
    <xf numFmtId="199" fontId="23" fillId="33" borderId="29" xfId="52" applyNumberFormat="1" applyFont="1" applyFill="1" applyBorder="1">
      <alignment/>
      <protection/>
    </xf>
    <xf numFmtId="199" fontId="23" fillId="0" borderId="19" xfId="52" applyNumberFormat="1" applyFont="1" applyBorder="1">
      <alignment/>
      <protection/>
    </xf>
    <xf numFmtId="199" fontId="23" fillId="0" borderId="29" xfId="52" applyNumberFormat="1" applyFont="1" applyBorder="1">
      <alignment/>
      <protection/>
    </xf>
    <xf numFmtId="199" fontId="23" fillId="0" borderId="33" xfId="52" applyNumberFormat="1" applyFont="1" applyBorder="1">
      <alignment/>
      <protection/>
    </xf>
    <xf numFmtId="199" fontId="23" fillId="0" borderId="34" xfId="52" applyNumberFormat="1" applyFont="1" applyBorder="1">
      <alignment/>
      <protection/>
    </xf>
    <xf numFmtId="0" fontId="22" fillId="0" borderId="0" xfId="52" applyFont="1" applyAlignment="1">
      <alignment horizontal="right"/>
      <protection/>
    </xf>
    <xf numFmtId="4" fontId="22" fillId="0" borderId="0" xfId="52" applyNumberFormat="1" applyFont="1">
      <alignment/>
      <protection/>
    </xf>
    <xf numFmtId="0" fontId="28" fillId="0" borderId="0" xfId="0" applyFont="1" applyAlignment="1">
      <alignment/>
    </xf>
    <xf numFmtId="199" fontId="29" fillId="0" borderId="19" xfId="0" applyNumberFormat="1" applyFont="1" applyFill="1" applyBorder="1" applyAlignment="1">
      <alignment/>
    </xf>
    <xf numFmtId="199" fontId="29" fillId="0" borderId="29" xfId="0" applyNumberFormat="1" applyFont="1" applyFill="1" applyBorder="1" applyAlignment="1">
      <alignment/>
    </xf>
    <xf numFmtId="199" fontId="29" fillId="0" borderId="33" xfId="0" applyNumberFormat="1" applyFont="1" applyBorder="1" applyAlignment="1">
      <alignment/>
    </xf>
    <xf numFmtId="199" fontId="29" fillId="0" borderId="34" xfId="0" applyNumberFormat="1" applyFont="1" applyBorder="1" applyAlignment="1">
      <alignment/>
    </xf>
    <xf numFmtId="199" fontId="30" fillId="0" borderId="31" xfId="0" applyNumberFormat="1" applyFont="1" applyBorder="1" applyAlignment="1">
      <alignment/>
    </xf>
    <xf numFmtId="199" fontId="30" fillId="0" borderId="32" xfId="0" applyNumberFormat="1" applyFont="1" applyBorder="1" applyAlignment="1">
      <alignment/>
    </xf>
    <xf numFmtId="0" fontId="23" fillId="33" borderId="12" xfId="52" applyFont="1" applyFill="1" applyBorder="1" applyAlignment="1">
      <alignment horizontal="center" vertical="center"/>
      <protection/>
    </xf>
    <xf numFmtId="0" fontId="23" fillId="33" borderId="13" xfId="52" applyFont="1" applyFill="1" applyBorder="1" applyAlignment="1">
      <alignment horizontal="center" vertical="center"/>
      <protection/>
    </xf>
    <xf numFmtId="0" fontId="23" fillId="33" borderId="14" xfId="52" applyFont="1" applyFill="1" applyBorder="1" applyAlignment="1">
      <alignment vertical="center" wrapText="1"/>
      <protection/>
    </xf>
    <xf numFmtId="199" fontId="23" fillId="33" borderId="15" xfId="52" applyNumberFormat="1" applyFont="1" applyFill="1" applyBorder="1" applyAlignment="1">
      <alignment vertical="center"/>
      <protection/>
    </xf>
    <xf numFmtId="199" fontId="23" fillId="33" borderId="13" xfId="52" applyNumberFormat="1" applyFont="1" applyFill="1" applyBorder="1" applyAlignment="1">
      <alignment vertical="center"/>
      <protection/>
    </xf>
    <xf numFmtId="199" fontId="23" fillId="33" borderId="14" xfId="52" applyNumberFormat="1" applyFont="1" applyFill="1" applyBorder="1" applyAlignment="1">
      <alignment vertical="center"/>
      <protection/>
    </xf>
    <xf numFmtId="0" fontId="22" fillId="0" borderId="16" xfId="52" applyFont="1" applyBorder="1" applyAlignment="1">
      <alignment horizontal="center" vertical="center"/>
      <protection/>
    </xf>
    <xf numFmtId="0" fontId="22" fillId="0" borderId="19" xfId="52" applyFont="1" applyBorder="1" applyAlignment="1">
      <alignment horizontal="center" vertical="center"/>
      <protection/>
    </xf>
    <xf numFmtId="0" fontId="22" fillId="0" borderId="17" xfId="52" applyFont="1" applyBorder="1" applyAlignment="1">
      <alignment vertical="center" wrapText="1"/>
      <protection/>
    </xf>
    <xf numFmtId="199" fontId="22" fillId="0" borderId="18" xfId="52" applyNumberFormat="1" applyFont="1" applyBorder="1" applyAlignment="1">
      <alignment vertical="center"/>
      <protection/>
    </xf>
    <xf numFmtId="199" fontId="22" fillId="0" borderId="19" xfId="52" applyNumberFormat="1" applyFont="1" applyBorder="1" applyAlignment="1">
      <alignment vertical="center"/>
      <protection/>
    </xf>
    <xf numFmtId="199" fontId="22" fillId="0" borderId="17" xfId="52" applyNumberFormat="1" applyFont="1" applyBorder="1" applyAlignment="1">
      <alignment vertical="center"/>
      <protection/>
    </xf>
    <xf numFmtId="0" fontId="23" fillId="33" borderId="16" xfId="52" applyFont="1" applyFill="1" applyBorder="1" applyAlignment="1">
      <alignment horizontal="center" vertical="center"/>
      <protection/>
    </xf>
    <xf numFmtId="0" fontId="23" fillId="33" borderId="19" xfId="52" applyFont="1" applyFill="1" applyBorder="1" applyAlignment="1">
      <alignment horizontal="center" vertical="center"/>
      <protection/>
    </xf>
    <xf numFmtId="0" fontId="23" fillId="33" borderId="17" xfId="52" applyFont="1" applyFill="1" applyBorder="1" applyAlignment="1">
      <alignment vertical="center" wrapText="1"/>
      <protection/>
    </xf>
    <xf numFmtId="199" fontId="23" fillId="33" borderId="18" xfId="52" applyNumberFormat="1" applyFont="1" applyFill="1" applyBorder="1" applyAlignment="1">
      <alignment vertical="center"/>
      <protection/>
    </xf>
    <xf numFmtId="199" fontId="23" fillId="33" borderId="19" xfId="52" applyNumberFormat="1" applyFont="1" applyFill="1" applyBorder="1" applyAlignment="1">
      <alignment vertical="center"/>
      <protection/>
    </xf>
    <xf numFmtId="199" fontId="23" fillId="33" borderId="17" xfId="52" applyNumberFormat="1" applyFont="1" applyFill="1" applyBorder="1" applyAlignment="1">
      <alignment vertical="center"/>
      <protection/>
    </xf>
    <xf numFmtId="0" fontId="22" fillId="0" borderId="20" xfId="52" applyFont="1" applyBorder="1" applyAlignment="1">
      <alignment horizontal="center" vertical="center"/>
      <protection/>
    </xf>
    <xf numFmtId="0" fontId="22" fillId="0" borderId="21" xfId="52" applyFont="1" applyBorder="1" applyAlignment="1">
      <alignment horizontal="center" vertical="center"/>
      <protection/>
    </xf>
    <xf numFmtId="0" fontId="22" fillId="0" borderId="22" xfId="52" applyFont="1" applyBorder="1" applyAlignment="1">
      <alignment vertical="center" wrapText="1"/>
      <protection/>
    </xf>
    <xf numFmtId="199" fontId="22" fillId="0" borderId="23" xfId="52" applyNumberFormat="1" applyFont="1" applyBorder="1" applyAlignment="1">
      <alignment vertical="center"/>
      <protection/>
    </xf>
    <xf numFmtId="199" fontId="22" fillId="0" borderId="21" xfId="52" applyNumberFormat="1" applyFont="1" applyBorder="1" applyAlignment="1">
      <alignment vertical="center"/>
      <protection/>
    </xf>
    <xf numFmtId="199" fontId="22" fillId="0" borderId="22" xfId="52" applyNumberFormat="1" applyFont="1" applyBorder="1" applyAlignment="1">
      <alignment vertical="center"/>
      <protection/>
    </xf>
    <xf numFmtId="0" fontId="23" fillId="33" borderId="25" xfId="52" applyFont="1" applyFill="1" applyBorder="1" applyAlignment="1">
      <alignment vertical="center"/>
      <protection/>
    </xf>
    <xf numFmtId="0" fontId="23" fillId="33" borderId="26" xfId="52" applyFont="1" applyFill="1" applyBorder="1" applyAlignment="1">
      <alignment vertical="center"/>
      <protection/>
    </xf>
    <xf numFmtId="0" fontId="23" fillId="33" borderId="27" xfId="52" applyFont="1" applyFill="1" applyBorder="1" applyAlignment="1">
      <alignment vertical="center" wrapText="1"/>
      <protection/>
    </xf>
    <xf numFmtId="199" fontId="23" fillId="33" borderId="25" xfId="52" applyNumberFormat="1" applyFont="1" applyFill="1" applyBorder="1" applyAlignment="1">
      <alignment vertical="center"/>
      <protection/>
    </xf>
    <xf numFmtId="199" fontId="23" fillId="33" borderId="26" xfId="52" applyNumberFormat="1" applyFont="1" applyFill="1" applyBorder="1" applyAlignment="1">
      <alignment vertical="center"/>
      <protection/>
    </xf>
    <xf numFmtId="0" fontId="22" fillId="0" borderId="16" xfId="52" applyFont="1" applyBorder="1" applyAlignment="1">
      <alignment vertical="center"/>
      <protection/>
    </xf>
    <xf numFmtId="0" fontId="22" fillId="0" borderId="19" xfId="52" applyFont="1" applyBorder="1" applyAlignment="1">
      <alignment vertical="center"/>
      <protection/>
    </xf>
    <xf numFmtId="0" fontId="22" fillId="0" borderId="28" xfId="52" applyFont="1" applyBorder="1" applyAlignment="1">
      <alignment vertical="center" wrapText="1"/>
      <protection/>
    </xf>
    <xf numFmtId="199" fontId="22" fillId="0" borderId="16" xfId="52" applyNumberFormat="1" applyFont="1" applyBorder="1" applyAlignment="1">
      <alignment vertical="center"/>
      <protection/>
    </xf>
    <xf numFmtId="0" fontId="23" fillId="33" borderId="16" xfId="52" applyFont="1" applyFill="1" applyBorder="1" applyAlignment="1">
      <alignment vertical="center"/>
      <protection/>
    </xf>
    <xf numFmtId="0" fontId="23" fillId="33" borderId="19" xfId="52" applyFont="1" applyFill="1" applyBorder="1" applyAlignment="1">
      <alignment vertical="center"/>
      <protection/>
    </xf>
    <xf numFmtId="0" fontId="23" fillId="33" borderId="28" xfId="52" applyFont="1" applyFill="1" applyBorder="1" applyAlignment="1">
      <alignment vertical="center" wrapText="1"/>
      <protection/>
    </xf>
    <xf numFmtId="199" fontId="23" fillId="33" borderId="16" xfId="52" applyNumberFormat="1" applyFont="1" applyFill="1" applyBorder="1" applyAlignment="1">
      <alignment vertical="center"/>
      <protection/>
    </xf>
    <xf numFmtId="199" fontId="24" fillId="0" borderId="17" xfId="52" applyNumberFormat="1" applyFont="1" applyBorder="1" applyAlignment="1">
      <alignment vertical="center"/>
      <protection/>
    </xf>
    <xf numFmtId="0" fontId="22" fillId="0" borderId="20" xfId="52" applyFont="1" applyBorder="1" applyAlignment="1">
      <alignment vertical="center"/>
      <protection/>
    </xf>
    <xf numFmtId="0" fontId="22" fillId="0" borderId="21" xfId="52" applyFont="1" applyBorder="1" applyAlignment="1">
      <alignment vertical="center"/>
      <protection/>
    </xf>
    <xf numFmtId="0" fontId="22" fillId="0" borderId="35" xfId="52" applyFont="1" applyBorder="1" applyAlignment="1">
      <alignment vertical="center" wrapText="1"/>
      <protection/>
    </xf>
    <xf numFmtId="199" fontId="22" fillId="0" borderId="20" xfId="52" applyNumberFormat="1" applyFont="1" applyBorder="1" applyAlignment="1">
      <alignment vertical="center"/>
      <protection/>
    </xf>
    <xf numFmtId="199" fontId="23" fillId="33" borderId="24" xfId="52" applyNumberFormat="1" applyFont="1" applyFill="1" applyBorder="1" applyAlignment="1">
      <alignment vertical="center"/>
      <protection/>
    </xf>
    <xf numFmtId="199" fontId="23" fillId="0" borderId="24" xfId="52" applyNumberFormat="1" applyFont="1" applyBorder="1" applyAlignment="1">
      <alignment vertical="center"/>
      <protection/>
    </xf>
    <xf numFmtId="199" fontId="26" fillId="0" borderId="36" xfId="0" applyNumberFormat="1" applyFont="1" applyFill="1" applyBorder="1" applyAlignment="1">
      <alignment vertical="center"/>
    </xf>
    <xf numFmtId="199" fontId="24" fillId="0" borderId="37" xfId="0" applyNumberFormat="1" applyFont="1" applyFill="1" applyBorder="1" applyAlignment="1">
      <alignment vertical="center"/>
    </xf>
    <xf numFmtId="199" fontId="24" fillId="0" borderId="36" xfId="0" applyNumberFormat="1" applyFont="1" applyFill="1" applyBorder="1" applyAlignment="1">
      <alignment vertical="center"/>
    </xf>
    <xf numFmtId="0" fontId="22" fillId="0" borderId="38" xfId="0" applyFont="1" applyBorder="1" applyAlignment="1">
      <alignment/>
    </xf>
    <xf numFmtId="0" fontId="24" fillId="0" borderId="36" xfId="0" applyFont="1" applyFill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199" fontId="24" fillId="0" borderId="40" xfId="0" applyNumberFormat="1" applyFont="1" applyBorder="1" applyAlignment="1">
      <alignment vertical="center"/>
    </xf>
    <xf numFmtId="199" fontId="24" fillId="0" borderId="41" xfId="0" applyNumberFormat="1" applyFont="1" applyBorder="1" applyAlignment="1">
      <alignment vertical="center"/>
    </xf>
    <xf numFmtId="199" fontId="24" fillId="0" borderId="42" xfId="0" applyNumberFormat="1" applyFont="1" applyBorder="1" applyAlignment="1">
      <alignment vertical="center"/>
    </xf>
    <xf numFmtId="0" fontId="24" fillId="0" borderId="43" xfId="0" applyFont="1" applyFill="1" applyBorder="1" applyAlignment="1">
      <alignment vertical="center" wrapText="1"/>
    </xf>
    <xf numFmtId="199" fontId="24" fillId="0" borderId="44" xfId="0" applyNumberFormat="1" applyFont="1" applyFill="1" applyBorder="1" applyAlignment="1">
      <alignment vertical="center"/>
    </xf>
    <xf numFmtId="0" fontId="56" fillId="0" borderId="45" xfId="0" applyFont="1" applyBorder="1" applyAlignment="1">
      <alignment vertical="center"/>
    </xf>
    <xf numFmtId="199" fontId="56" fillId="0" borderId="45" xfId="0" applyNumberFormat="1" applyFont="1" applyBorder="1" applyAlignment="1">
      <alignment vertical="center"/>
    </xf>
    <xf numFmtId="199" fontId="56" fillId="0" borderId="24" xfId="0" applyNumberFormat="1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199" fontId="24" fillId="0" borderId="43" xfId="0" applyNumberFormat="1" applyFont="1" applyFill="1" applyBorder="1" applyAlignment="1">
      <alignment vertical="center"/>
    </xf>
    <xf numFmtId="199" fontId="24" fillId="0" borderId="46" xfId="0" applyNumberFormat="1" applyFont="1" applyBorder="1" applyAlignment="1">
      <alignment vertical="center"/>
    </xf>
    <xf numFmtId="199" fontId="24" fillId="0" borderId="47" xfId="0" applyNumberFormat="1" applyFont="1" applyFill="1" applyBorder="1" applyAlignment="1">
      <alignment vertical="center"/>
    </xf>
    <xf numFmtId="199" fontId="24" fillId="0" borderId="48" xfId="0" applyNumberFormat="1" applyFont="1" applyFill="1" applyBorder="1" applyAlignment="1">
      <alignment vertical="center"/>
    </xf>
    <xf numFmtId="199" fontId="26" fillId="0" borderId="49" xfId="0" applyNumberFormat="1" applyFont="1" applyFill="1" applyBorder="1" applyAlignment="1">
      <alignment vertical="center"/>
    </xf>
    <xf numFmtId="199" fontId="26" fillId="0" borderId="50" xfId="0" applyNumberFormat="1" applyFont="1" applyFill="1" applyBorder="1" applyAlignment="1">
      <alignment vertical="center"/>
    </xf>
    <xf numFmtId="199" fontId="26" fillId="0" borderId="46" xfId="0" applyNumberFormat="1" applyFont="1" applyFill="1" applyBorder="1" applyAlignment="1">
      <alignment vertical="center"/>
    </xf>
    <xf numFmtId="0" fontId="24" fillId="0" borderId="46" xfId="0" applyFont="1" applyFill="1" applyBorder="1" applyAlignment="1">
      <alignment vertical="center" wrapText="1"/>
    </xf>
    <xf numFmtId="199" fontId="24" fillId="0" borderId="51" xfId="0" applyNumberFormat="1" applyFont="1" applyBorder="1" applyAlignment="1">
      <alignment vertical="center"/>
    </xf>
    <xf numFmtId="199" fontId="26" fillId="33" borderId="45" xfId="0" applyNumberFormat="1" applyFont="1" applyFill="1" applyBorder="1" applyAlignment="1">
      <alignment vertical="center"/>
    </xf>
    <xf numFmtId="0" fontId="57" fillId="33" borderId="52" xfId="0" applyFont="1" applyFill="1" applyBorder="1" applyAlignment="1">
      <alignment horizontal="center" vertical="center"/>
    </xf>
    <xf numFmtId="199" fontId="26" fillId="33" borderId="51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vertical="center" wrapText="1"/>
    </xf>
    <xf numFmtId="199" fontId="24" fillId="0" borderId="24" xfId="0" applyNumberFormat="1" applyFont="1" applyFill="1" applyBorder="1" applyAlignment="1">
      <alignment vertical="center"/>
    </xf>
    <xf numFmtId="0" fontId="23" fillId="33" borderId="52" xfId="52" applyFont="1" applyFill="1" applyBorder="1" applyAlignment="1">
      <alignment vertical="center" wrapText="1"/>
      <protection/>
    </xf>
    <xf numFmtId="0" fontId="24" fillId="0" borderId="53" xfId="0" applyFont="1" applyBorder="1" applyAlignment="1">
      <alignment vertical="center" wrapText="1"/>
    </xf>
    <xf numFmtId="0" fontId="23" fillId="33" borderId="45" xfId="52" applyFont="1" applyFill="1" applyBorder="1" applyAlignment="1">
      <alignment vertical="center" wrapText="1"/>
      <protection/>
    </xf>
    <xf numFmtId="0" fontId="29" fillId="34" borderId="35" xfId="0" applyFont="1" applyFill="1" applyBorder="1" applyAlignment="1">
      <alignment vertical="center" wrapText="1"/>
    </xf>
    <xf numFmtId="199" fontId="26" fillId="34" borderId="20" xfId="0" applyNumberFormat="1" applyFont="1" applyFill="1" applyBorder="1" applyAlignment="1">
      <alignment vertical="center"/>
    </xf>
    <xf numFmtId="199" fontId="26" fillId="34" borderId="24" xfId="0" applyNumberFormat="1" applyFont="1" applyFill="1" applyBorder="1" applyAlignment="1">
      <alignment vertical="center"/>
    </xf>
    <xf numFmtId="199" fontId="54" fillId="0" borderId="24" xfId="0" applyNumberFormat="1" applyFont="1" applyBorder="1" applyAlignment="1">
      <alignment horizontal="right" vertical="center"/>
    </xf>
    <xf numFmtId="0" fontId="24" fillId="0" borderId="0" xfId="52" applyFont="1">
      <alignment/>
      <protection/>
    </xf>
    <xf numFmtId="0" fontId="26" fillId="33" borderId="12" xfId="52" applyFont="1" applyFill="1" applyBorder="1" applyAlignment="1">
      <alignment horizontal="center"/>
      <protection/>
    </xf>
    <xf numFmtId="0" fontId="26" fillId="33" borderId="13" xfId="52" applyFont="1" applyFill="1" applyBorder="1" applyAlignment="1">
      <alignment horizontal="center"/>
      <protection/>
    </xf>
    <xf numFmtId="0" fontId="26" fillId="33" borderId="54" xfId="52" applyFont="1" applyFill="1" applyBorder="1" applyAlignment="1">
      <alignment wrapText="1"/>
      <protection/>
    </xf>
    <xf numFmtId="199" fontId="26" fillId="33" borderId="25" xfId="52" applyNumberFormat="1" applyFont="1" applyFill="1" applyBorder="1">
      <alignment/>
      <protection/>
    </xf>
    <xf numFmtId="199" fontId="26" fillId="33" borderId="26" xfId="52" applyNumberFormat="1" applyFont="1" applyFill="1" applyBorder="1">
      <alignment/>
      <protection/>
    </xf>
    <xf numFmtId="199" fontId="26" fillId="33" borderId="14" xfId="52" applyNumberFormat="1" applyFont="1" applyFill="1" applyBorder="1">
      <alignment/>
      <protection/>
    </xf>
    <xf numFmtId="0" fontId="26" fillId="0" borderId="0" xfId="52" applyFont="1">
      <alignment/>
      <protection/>
    </xf>
    <xf numFmtId="0" fontId="24" fillId="0" borderId="16" xfId="52" applyFont="1" applyBorder="1" applyAlignment="1">
      <alignment horizontal="center"/>
      <protection/>
    </xf>
    <xf numFmtId="0" fontId="24" fillId="0" borderId="19" xfId="52" applyFont="1" applyBorder="1" applyAlignment="1">
      <alignment horizontal="center"/>
      <protection/>
    </xf>
    <xf numFmtId="0" fontId="24" fillId="0" borderId="28" xfId="52" applyFont="1" applyBorder="1" applyAlignment="1">
      <alignment wrapText="1"/>
      <protection/>
    </xf>
    <xf numFmtId="199" fontId="24" fillId="0" borderId="16" xfId="52" applyNumberFormat="1" applyFont="1" applyBorder="1">
      <alignment/>
      <protection/>
    </xf>
    <xf numFmtId="199" fontId="24" fillId="0" borderId="19" xfId="52" applyNumberFormat="1" applyFont="1" applyBorder="1">
      <alignment/>
      <protection/>
    </xf>
    <xf numFmtId="199" fontId="24" fillId="0" borderId="17" xfId="52" applyNumberFormat="1" applyFont="1" applyBorder="1">
      <alignment/>
      <protection/>
    </xf>
    <xf numFmtId="0" fontId="26" fillId="33" borderId="16" xfId="52" applyFont="1" applyFill="1" applyBorder="1" applyAlignment="1">
      <alignment horizontal="center"/>
      <protection/>
    </xf>
    <xf numFmtId="0" fontId="26" fillId="33" borderId="19" xfId="52" applyFont="1" applyFill="1" applyBorder="1" applyAlignment="1">
      <alignment horizontal="center"/>
      <protection/>
    </xf>
    <xf numFmtId="0" fontId="26" fillId="33" borderId="28" xfId="52" applyFont="1" applyFill="1" applyBorder="1" applyAlignment="1">
      <alignment wrapText="1"/>
      <protection/>
    </xf>
    <xf numFmtId="199" fontId="26" fillId="33" borderId="16" xfId="52" applyNumberFormat="1" applyFont="1" applyFill="1" applyBorder="1">
      <alignment/>
      <protection/>
    </xf>
    <xf numFmtId="199" fontId="26" fillId="33" borderId="19" xfId="52" applyNumberFormat="1" applyFont="1" applyFill="1" applyBorder="1">
      <alignment/>
      <protection/>
    </xf>
    <xf numFmtId="199" fontId="26" fillId="33" borderId="17" xfId="52" applyNumberFormat="1" applyFont="1" applyFill="1" applyBorder="1">
      <alignment/>
      <protection/>
    </xf>
    <xf numFmtId="0" fontId="24" fillId="0" borderId="20" xfId="52" applyFont="1" applyBorder="1" applyAlignment="1">
      <alignment horizontal="center"/>
      <protection/>
    </xf>
    <xf numFmtId="0" fontId="24" fillId="0" borderId="21" xfId="52" applyFont="1" applyBorder="1" applyAlignment="1">
      <alignment horizontal="center"/>
      <protection/>
    </xf>
    <xf numFmtId="0" fontId="24" fillId="0" borderId="35" xfId="52" applyFont="1" applyBorder="1" applyAlignment="1">
      <alignment wrapText="1"/>
      <protection/>
    </xf>
    <xf numFmtId="199" fontId="24" fillId="0" borderId="20" xfId="52" applyNumberFormat="1" applyFont="1" applyBorder="1">
      <alignment/>
      <protection/>
    </xf>
    <xf numFmtId="199" fontId="24" fillId="0" borderId="21" xfId="52" applyNumberFormat="1" applyFont="1" applyBorder="1">
      <alignment/>
      <protection/>
    </xf>
    <xf numFmtId="199" fontId="24" fillId="0" borderId="22" xfId="52" applyNumberFormat="1" applyFont="1" applyBorder="1">
      <alignment/>
      <protection/>
    </xf>
    <xf numFmtId="199" fontId="26" fillId="33" borderId="24" xfId="52" applyNumberFormat="1" applyFont="1" applyFill="1" applyBorder="1" applyAlignment="1">
      <alignment horizontal="right" vertical="center"/>
      <protection/>
    </xf>
    <xf numFmtId="199" fontId="26" fillId="0" borderId="24" xfId="52" applyNumberFormat="1" applyFont="1" applyBorder="1" applyAlignment="1">
      <alignment horizontal="right" vertical="center"/>
      <protection/>
    </xf>
    <xf numFmtId="0" fontId="24" fillId="0" borderId="0" xfId="52" applyFont="1" applyBorder="1">
      <alignment/>
      <protection/>
    </xf>
    <xf numFmtId="0" fontId="26" fillId="0" borderId="0" xfId="52" applyFont="1" applyFill="1" applyBorder="1" applyAlignment="1">
      <alignment vertical="center"/>
      <protection/>
    </xf>
    <xf numFmtId="0" fontId="26" fillId="0" borderId="55" xfId="52" applyFont="1" applyFill="1" applyBorder="1" applyAlignment="1">
      <alignment vertical="center"/>
      <protection/>
    </xf>
    <xf numFmtId="0" fontId="26" fillId="0" borderId="56" xfId="52" applyNumberFormat="1" applyFont="1" applyBorder="1" applyAlignment="1">
      <alignment horizontal="center" vertical="center" wrapText="1"/>
      <protection/>
    </xf>
    <xf numFmtId="3" fontId="26" fillId="0" borderId="56" xfId="52" applyNumberFormat="1" applyFont="1" applyBorder="1" applyAlignment="1" quotePrefix="1">
      <alignment horizontal="center" vertical="center" wrapText="1"/>
      <protection/>
    </xf>
    <xf numFmtId="3" fontId="26" fillId="0" borderId="56" xfId="52" applyNumberFormat="1" applyFont="1" applyBorder="1" applyAlignment="1">
      <alignment horizontal="center" vertical="center" wrapText="1"/>
      <protection/>
    </xf>
    <xf numFmtId="0" fontId="30" fillId="33" borderId="57" xfId="52" applyFont="1" applyFill="1" applyBorder="1" applyAlignment="1">
      <alignment horizontal="center" vertical="center" wrapText="1"/>
      <protection/>
    </xf>
    <xf numFmtId="0" fontId="30" fillId="33" borderId="58" xfId="52" applyFont="1" applyFill="1" applyBorder="1" applyAlignment="1">
      <alignment horizontal="center" vertical="center" wrapText="1"/>
      <protection/>
    </xf>
    <xf numFmtId="0" fontId="30" fillId="33" borderId="58" xfId="52" applyFont="1" applyFill="1" applyBorder="1" applyAlignment="1">
      <alignment vertical="center" wrapText="1"/>
      <protection/>
    </xf>
    <xf numFmtId="200" fontId="30" fillId="33" borderId="58" xfId="52" applyNumberFormat="1" applyFont="1" applyFill="1" applyBorder="1" applyAlignment="1">
      <alignment horizontal="right"/>
      <protection/>
    </xf>
    <xf numFmtId="200" fontId="30" fillId="33" borderId="59" xfId="52" applyNumberFormat="1" applyFont="1" applyFill="1" applyBorder="1" applyAlignment="1">
      <alignment horizontal="right"/>
      <protection/>
    </xf>
    <xf numFmtId="0" fontId="24" fillId="0" borderId="60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vertical="center" wrapText="1"/>
      <protection/>
    </xf>
    <xf numFmtId="200" fontId="24" fillId="0" borderId="19" xfId="52" applyNumberFormat="1" applyFont="1" applyBorder="1" applyAlignment="1">
      <alignment horizontal="right"/>
      <protection/>
    </xf>
    <xf numFmtId="200" fontId="30" fillId="0" borderId="19" xfId="52" applyNumberFormat="1" applyFont="1" applyBorder="1" applyAlignment="1">
      <alignment horizontal="right"/>
      <protection/>
    </xf>
    <xf numFmtId="200" fontId="24" fillId="0" borderId="19" xfId="52" applyNumberFormat="1" applyFont="1" applyBorder="1">
      <alignment/>
      <protection/>
    </xf>
    <xf numFmtId="0" fontId="30" fillId="33" borderId="60" xfId="52" applyFont="1" applyFill="1" applyBorder="1" applyAlignment="1">
      <alignment horizontal="center" vertical="center" wrapText="1"/>
      <protection/>
    </xf>
    <xf numFmtId="0" fontId="30" fillId="33" borderId="19" xfId="52" applyFont="1" applyFill="1" applyBorder="1" applyAlignment="1">
      <alignment horizontal="center" vertical="center" wrapText="1"/>
      <protection/>
    </xf>
    <xf numFmtId="0" fontId="30" fillId="33" borderId="19" xfId="52" applyFont="1" applyFill="1" applyBorder="1" applyAlignment="1">
      <alignment vertical="center" wrapText="1"/>
      <protection/>
    </xf>
    <xf numFmtId="200" fontId="30" fillId="33" borderId="19" xfId="52" applyNumberFormat="1" applyFont="1" applyFill="1" applyBorder="1" applyAlignment="1">
      <alignment horizontal="right"/>
      <protection/>
    </xf>
    <xf numFmtId="200" fontId="30" fillId="33" borderId="19" xfId="52" applyNumberFormat="1" applyFont="1" applyFill="1" applyBorder="1">
      <alignment/>
      <protection/>
    </xf>
    <xf numFmtId="200" fontId="30" fillId="0" borderId="19" xfId="52" applyNumberFormat="1" applyFont="1" applyBorder="1" applyAlignment="1">
      <alignment horizontal="right" vertical="center"/>
      <protection/>
    </xf>
    <xf numFmtId="0" fontId="24" fillId="0" borderId="61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vertical="center" wrapText="1"/>
      <protection/>
    </xf>
    <xf numFmtId="200" fontId="24" fillId="0" borderId="13" xfId="52" applyNumberFormat="1" applyFont="1" applyBorder="1" applyAlignment="1">
      <alignment horizontal="right"/>
      <protection/>
    </xf>
    <xf numFmtId="200" fontId="24" fillId="0" borderId="13" xfId="52" applyNumberFormat="1" applyFont="1" applyBorder="1">
      <alignment/>
      <protection/>
    </xf>
    <xf numFmtId="200" fontId="24" fillId="0" borderId="62" xfId="52" applyNumberFormat="1" applyFont="1" applyBorder="1">
      <alignment/>
      <protection/>
    </xf>
    <xf numFmtId="0" fontId="24" fillId="0" borderId="63" xfId="52" applyFont="1" applyBorder="1" applyAlignment="1">
      <alignment horizontal="center" vertical="center" wrapText="1"/>
      <protection/>
    </xf>
    <xf numFmtId="200" fontId="24" fillId="0" borderId="29" xfId="52" applyNumberFormat="1" applyFont="1" applyBorder="1">
      <alignment/>
      <protection/>
    </xf>
    <xf numFmtId="200" fontId="30" fillId="0" borderId="29" xfId="52" applyNumberFormat="1" applyFont="1" applyBorder="1" applyAlignment="1">
      <alignment horizontal="right" vertical="center"/>
      <protection/>
    </xf>
    <xf numFmtId="0" fontId="30" fillId="33" borderId="63" xfId="52" applyFont="1" applyFill="1" applyBorder="1" applyAlignment="1">
      <alignment horizontal="center" vertical="center" wrapText="1"/>
      <protection/>
    </xf>
    <xf numFmtId="200" fontId="30" fillId="33" borderId="29" xfId="52" applyNumberFormat="1" applyFont="1" applyFill="1" applyBorder="1">
      <alignment/>
      <protection/>
    </xf>
    <xf numFmtId="200" fontId="24" fillId="0" borderId="19" xfId="52" applyNumberFormat="1" applyFont="1" applyBorder="1" applyAlignment="1">
      <alignment horizontal="right" vertical="center"/>
      <protection/>
    </xf>
    <xf numFmtId="200" fontId="24" fillId="0" borderId="29" xfId="52" applyNumberFormat="1" applyFont="1" applyBorder="1" applyAlignment="1">
      <alignment horizontal="right" vertical="center"/>
      <protection/>
    </xf>
    <xf numFmtId="200" fontId="30" fillId="33" borderId="19" xfId="52" applyNumberFormat="1" applyFont="1" applyFill="1" applyBorder="1" applyAlignment="1">
      <alignment horizontal="right" vertical="center"/>
      <protection/>
    </xf>
    <xf numFmtId="200" fontId="30" fillId="33" borderId="29" xfId="52" applyNumberFormat="1" applyFont="1" applyFill="1" applyBorder="1" applyAlignment="1">
      <alignment horizontal="right" vertical="center"/>
      <protection/>
    </xf>
    <xf numFmtId="200" fontId="33" fillId="0" borderId="19" xfId="52" applyNumberFormat="1" applyFont="1" applyBorder="1" applyAlignment="1">
      <alignment horizontal="right" vertical="center"/>
      <protection/>
    </xf>
    <xf numFmtId="200" fontId="33" fillId="0" borderId="29" xfId="52" applyNumberFormat="1" applyFont="1" applyBorder="1" applyAlignment="1">
      <alignment horizontal="right" vertical="center"/>
      <protection/>
    </xf>
    <xf numFmtId="0" fontId="24" fillId="0" borderId="64" xfId="52" applyFont="1" applyBorder="1" applyAlignment="1">
      <alignment horizontal="center" vertical="center" wrapText="1"/>
      <protection/>
    </xf>
    <xf numFmtId="0" fontId="24" fillId="0" borderId="65" xfId="52" applyFont="1" applyBorder="1" applyAlignment="1">
      <alignment horizontal="center" vertical="center" wrapText="1"/>
      <protection/>
    </xf>
    <xf numFmtId="0" fontId="24" fillId="0" borderId="65" xfId="52" applyFont="1" applyBorder="1" applyAlignment="1">
      <alignment vertical="center" wrapText="1"/>
      <protection/>
    </xf>
    <xf numFmtId="200" fontId="24" fillId="0" borderId="65" xfId="52" applyNumberFormat="1" applyFont="1" applyBorder="1" applyAlignment="1">
      <alignment horizontal="right"/>
      <protection/>
    </xf>
    <xf numFmtId="200" fontId="24" fillId="0" borderId="65" xfId="52" applyNumberFormat="1" applyFont="1" applyBorder="1">
      <alignment/>
      <protection/>
    </xf>
    <xf numFmtId="200" fontId="24" fillId="0" borderId="65" xfId="52" applyNumberFormat="1" applyFont="1" applyBorder="1" applyAlignment="1">
      <alignment horizontal="right" vertical="center"/>
      <protection/>
    </xf>
    <xf numFmtId="200" fontId="24" fillId="0" borderId="66" xfId="52" applyNumberFormat="1" applyFont="1" applyBorder="1" applyAlignment="1">
      <alignment horizontal="right" vertical="center"/>
      <protection/>
    </xf>
    <xf numFmtId="200" fontId="26" fillId="0" borderId="67" xfId="52" applyNumberFormat="1" applyFont="1" applyBorder="1">
      <alignment/>
      <protection/>
    </xf>
    <xf numFmtId="200" fontId="26" fillId="0" borderId="68" xfId="52" applyNumberFormat="1" applyFont="1" applyBorder="1">
      <alignment/>
      <protection/>
    </xf>
    <xf numFmtId="200" fontId="26" fillId="0" borderId="69" xfId="52" applyNumberFormat="1" applyFont="1" applyBorder="1">
      <alignment/>
      <protection/>
    </xf>
    <xf numFmtId="199" fontId="26" fillId="33" borderId="30" xfId="52" applyNumberFormat="1" applyFont="1" applyFill="1" applyBorder="1">
      <alignment/>
      <protection/>
    </xf>
    <xf numFmtId="199" fontId="26" fillId="0" borderId="0" xfId="52" applyNumberFormat="1" applyFont="1" applyFill="1" applyBorder="1">
      <alignment/>
      <protection/>
    </xf>
    <xf numFmtId="199" fontId="26" fillId="0" borderId="24" xfId="52" applyNumberFormat="1" applyFont="1" applyBorder="1">
      <alignment/>
      <protection/>
    </xf>
    <xf numFmtId="199" fontId="26" fillId="33" borderId="24" xfId="52" applyNumberFormat="1" applyFont="1" applyFill="1" applyBorder="1">
      <alignment/>
      <protection/>
    </xf>
    <xf numFmtId="0" fontId="26" fillId="0" borderId="0" xfId="52" applyFont="1" applyFill="1" applyBorder="1" applyAlignment="1">
      <alignment horizontal="right"/>
      <protection/>
    </xf>
    <xf numFmtId="199" fontId="24" fillId="0" borderId="0" xfId="52" applyNumberFormat="1" applyFont="1" applyBorder="1">
      <alignment/>
      <protection/>
    </xf>
    <xf numFmtId="199" fontId="24" fillId="0" borderId="0" xfId="52" applyNumberFormat="1" applyFont="1" applyFill="1" applyBorder="1">
      <alignment/>
      <protection/>
    </xf>
    <xf numFmtId="0" fontId="22" fillId="0" borderId="0" xfId="52" applyFont="1" applyBorder="1">
      <alignment/>
      <protection/>
    </xf>
    <xf numFmtId="0" fontId="30" fillId="33" borderId="70" xfId="52" applyFont="1" applyFill="1" applyBorder="1" applyAlignment="1">
      <alignment horizontal="center" vertical="center" wrapText="1"/>
      <protection/>
    </xf>
    <xf numFmtId="200" fontId="30" fillId="33" borderId="32" xfId="52" applyNumberFormat="1" applyFont="1" applyFill="1" applyBorder="1" applyAlignment="1">
      <alignment horizontal="right"/>
      <protection/>
    </xf>
    <xf numFmtId="200" fontId="30" fillId="0" borderId="29" xfId="52" applyNumberFormat="1" applyFont="1" applyBorder="1" applyAlignment="1">
      <alignment horizontal="right"/>
      <protection/>
    </xf>
    <xf numFmtId="199" fontId="26" fillId="0" borderId="31" xfId="52" applyNumberFormat="1" applyFont="1" applyBorder="1">
      <alignment/>
      <protection/>
    </xf>
    <xf numFmtId="199" fontId="26" fillId="0" borderId="32" xfId="52" applyNumberFormat="1" applyFont="1" applyBorder="1">
      <alignment/>
      <protection/>
    </xf>
    <xf numFmtId="199" fontId="26" fillId="33" borderId="29" xfId="52" applyNumberFormat="1" applyFont="1" applyFill="1" applyBorder="1">
      <alignment/>
      <protection/>
    </xf>
    <xf numFmtId="199" fontId="26" fillId="0" borderId="19" xfId="52" applyNumberFormat="1" applyFont="1" applyBorder="1">
      <alignment/>
      <protection/>
    </xf>
    <xf numFmtId="199" fontId="26" fillId="0" borderId="29" xfId="52" applyNumberFormat="1" applyFont="1" applyBorder="1">
      <alignment/>
      <protection/>
    </xf>
    <xf numFmtId="199" fontId="26" fillId="0" borderId="33" xfId="52" applyNumberFormat="1" applyFont="1" applyBorder="1">
      <alignment/>
      <protection/>
    </xf>
    <xf numFmtId="199" fontId="26" fillId="0" borderId="34" xfId="52" applyNumberFormat="1" applyFont="1" applyBorder="1">
      <alignment/>
      <protection/>
    </xf>
    <xf numFmtId="3" fontId="26" fillId="0" borderId="71" xfId="52" applyNumberFormat="1" applyFont="1" applyBorder="1" applyAlignment="1">
      <alignment horizontal="center" vertical="center" wrapText="1"/>
      <protection/>
    </xf>
    <xf numFmtId="200" fontId="30" fillId="33" borderId="72" xfId="52" applyNumberFormat="1" applyFont="1" applyFill="1" applyBorder="1" applyAlignment="1">
      <alignment horizontal="right"/>
      <protection/>
    </xf>
    <xf numFmtId="200" fontId="30" fillId="0" borderId="28" xfId="52" applyNumberFormat="1" applyFont="1" applyBorder="1" applyAlignment="1">
      <alignment horizontal="right"/>
      <protection/>
    </xf>
    <xf numFmtId="200" fontId="24" fillId="0" borderId="28" xfId="52" applyNumberFormat="1" applyFont="1" applyBorder="1">
      <alignment/>
      <protection/>
    </xf>
    <xf numFmtId="200" fontId="30" fillId="33" borderId="28" xfId="52" applyNumberFormat="1" applyFont="1" applyFill="1" applyBorder="1">
      <alignment/>
      <protection/>
    </xf>
    <xf numFmtId="200" fontId="30" fillId="0" borderId="28" xfId="52" applyNumberFormat="1" applyFont="1" applyBorder="1" applyAlignment="1">
      <alignment horizontal="right" vertical="center"/>
      <protection/>
    </xf>
    <xf numFmtId="0" fontId="0" fillId="0" borderId="73" xfId="0" applyBorder="1" applyAlignment="1">
      <alignment/>
    </xf>
    <xf numFmtId="0" fontId="23" fillId="0" borderId="73" xfId="52" applyFont="1" applyBorder="1">
      <alignment/>
      <protection/>
    </xf>
    <xf numFmtId="0" fontId="24" fillId="0" borderId="17" xfId="0" applyNumberFormat="1" applyFont="1" applyBorder="1" applyAlignment="1">
      <alignment wrapText="1"/>
    </xf>
    <xf numFmtId="0" fontId="0" fillId="0" borderId="12" xfId="0" applyBorder="1" applyAlignment="1">
      <alignment horizontal="center"/>
    </xf>
    <xf numFmtId="0" fontId="24" fillId="35" borderId="16" xfId="0" applyFont="1" applyFill="1" applyBorder="1" applyAlignment="1">
      <alignment/>
    </xf>
    <xf numFmtId="0" fontId="24" fillId="35" borderId="19" xfId="0" applyFont="1" applyFill="1" applyBorder="1" applyAlignment="1">
      <alignment/>
    </xf>
    <xf numFmtId="0" fontId="24" fillId="35" borderId="28" xfId="0" applyFont="1" applyFill="1" applyBorder="1" applyAlignment="1">
      <alignment wrapText="1"/>
    </xf>
    <xf numFmtId="199" fontId="24" fillId="35" borderId="16" xfId="0" applyNumberFormat="1" applyFont="1" applyFill="1" applyBorder="1" applyAlignment="1">
      <alignment vertical="center"/>
    </xf>
    <xf numFmtId="199" fontId="24" fillId="35" borderId="19" xfId="0" applyNumberFormat="1" applyFont="1" applyFill="1" applyBorder="1" applyAlignment="1">
      <alignment vertical="center"/>
    </xf>
    <xf numFmtId="199" fontId="24" fillId="35" borderId="17" xfId="0" applyNumberFormat="1" applyFont="1" applyFill="1" applyBorder="1" applyAlignment="1">
      <alignment vertical="center"/>
    </xf>
    <xf numFmtId="0" fontId="24" fillId="36" borderId="16" xfId="0" applyFont="1" applyFill="1" applyBorder="1" applyAlignment="1">
      <alignment/>
    </xf>
    <xf numFmtId="0" fontId="24" fillId="36" borderId="19" xfId="0" applyFont="1" applyFill="1" applyBorder="1" applyAlignment="1">
      <alignment/>
    </xf>
    <xf numFmtId="0" fontId="24" fillId="36" borderId="28" xfId="0" applyFont="1" applyFill="1" applyBorder="1" applyAlignment="1">
      <alignment wrapText="1"/>
    </xf>
    <xf numFmtId="199" fontId="24" fillId="36" borderId="16" xfId="0" applyNumberFormat="1" applyFont="1" applyFill="1" applyBorder="1" applyAlignment="1">
      <alignment vertical="center"/>
    </xf>
    <xf numFmtId="199" fontId="24" fillId="36" borderId="19" xfId="0" applyNumberFormat="1" applyFont="1" applyFill="1" applyBorder="1" applyAlignment="1">
      <alignment vertical="center"/>
    </xf>
    <xf numFmtId="199" fontId="24" fillId="36" borderId="17" xfId="0" applyNumberFormat="1" applyFont="1" applyFill="1" applyBorder="1" applyAlignment="1">
      <alignment vertical="center"/>
    </xf>
    <xf numFmtId="0" fontId="24" fillId="37" borderId="16" xfId="0" applyFont="1" applyFill="1" applyBorder="1" applyAlignment="1">
      <alignment/>
    </xf>
    <xf numFmtId="0" fontId="24" fillId="37" borderId="28" xfId="0" applyFont="1" applyFill="1" applyBorder="1" applyAlignment="1">
      <alignment wrapText="1"/>
    </xf>
    <xf numFmtId="199" fontId="24" fillId="37" borderId="19" xfId="0" applyNumberFormat="1" applyFont="1" applyFill="1" applyBorder="1" applyAlignment="1">
      <alignment vertical="center"/>
    </xf>
    <xf numFmtId="199" fontId="24" fillId="37" borderId="17" xfId="0" applyNumberFormat="1" applyFont="1" applyFill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4" fillId="37" borderId="19" xfId="0" applyFont="1" applyFill="1" applyBorder="1" applyAlignment="1">
      <alignment horizontal="right" vertical="center"/>
    </xf>
    <xf numFmtId="199" fontId="24" fillId="33" borderId="16" xfId="0" applyNumberFormat="1" applyFont="1" applyFill="1" applyBorder="1" applyAlignment="1">
      <alignment vertical="center"/>
    </xf>
    <xf numFmtId="0" fontId="24" fillId="38" borderId="16" xfId="0" applyFont="1" applyFill="1" applyBorder="1" applyAlignment="1">
      <alignment/>
    </xf>
    <xf numFmtId="0" fontId="24" fillId="38" borderId="19" xfId="0" applyFont="1" applyFill="1" applyBorder="1" applyAlignment="1">
      <alignment/>
    </xf>
    <xf numFmtId="0" fontId="24" fillId="38" borderId="28" xfId="0" applyFont="1" applyFill="1" applyBorder="1" applyAlignment="1">
      <alignment wrapText="1"/>
    </xf>
    <xf numFmtId="199" fontId="24" fillId="38" borderId="16" xfId="0" applyNumberFormat="1" applyFont="1" applyFill="1" applyBorder="1" applyAlignment="1">
      <alignment vertical="center"/>
    </xf>
    <xf numFmtId="199" fontId="24" fillId="38" borderId="19" xfId="0" applyNumberFormat="1" applyFont="1" applyFill="1" applyBorder="1" applyAlignment="1">
      <alignment vertical="center"/>
    </xf>
    <xf numFmtId="199" fontId="24" fillId="38" borderId="17" xfId="0" applyNumberFormat="1" applyFont="1" applyFill="1" applyBorder="1" applyAlignment="1">
      <alignment vertical="center"/>
    </xf>
    <xf numFmtId="0" fontId="24" fillId="35" borderId="41" xfId="0" applyFont="1" applyFill="1" applyBorder="1" applyAlignment="1">
      <alignment horizontal="right" vertical="center"/>
    </xf>
    <xf numFmtId="0" fontId="24" fillId="35" borderId="74" xfId="0" applyFont="1" applyFill="1" applyBorder="1" applyAlignment="1">
      <alignment/>
    </xf>
    <xf numFmtId="0" fontId="24" fillId="35" borderId="33" xfId="0" applyFont="1" applyFill="1" applyBorder="1" applyAlignment="1">
      <alignment horizontal="right" vertical="center"/>
    </xf>
    <xf numFmtId="0" fontId="24" fillId="0" borderId="75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76" xfId="0" applyFont="1" applyBorder="1" applyAlignment="1">
      <alignment wrapText="1"/>
    </xf>
    <xf numFmtId="199" fontId="24" fillId="0" borderId="75" xfId="0" applyNumberFormat="1" applyFont="1" applyBorder="1" applyAlignment="1">
      <alignment vertical="center"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54" xfId="0" applyFont="1" applyBorder="1" applyAlignment="1">
      <alignment wrapText="1"/>
    </xf>
    <xf numFmtId="199" fontId="24" fillId="0" borderId="12" xfId="0" applyNumberFormat="1" applyFont="1" applyBorder="1" applyAlignment="1">
      <alignment vertical="center"/>
    </xf>
    <xf numFmtId="199" fontId="24" fillId="0" borderId="13" xfId="0" applyNumberFormat="1" applyFont="1" applyBorder="1" applyAlignment="1">
      <alignment vertical="center"/>
    </xf>
    <xf numFmtId="199" fontId="24" fillId="0" borderId="77" xfId="0" applyNumberFormat="1" applyFont="1" applyBorder="1" applyAlignment="1">
      <alignment vertical="center"/>
    </xf>
    <xf numFmtId="0" fontId="26" fillId="33" borderId="78" xfId="0" applyFont="1" applyFill="1" applyBorder="1" applyAlignment="1">
      <alignment/>
    </xf>
    <xf numFmtId="0" fontId="26" fillId="33" borderId="79" xfId="0" applyFont="1" applyFill="1" applyBorder="1" applyAlignment="1">
      <alignment/>
    </xf>
    <xf numFmtId="0" fontId="26" fillId="33" borderId="80" xfId="0" applyFont="1" applyFill="1" applyBorder="1" applyAlignment="1">
      <alignment wrapText="1"/>
    </xf>
    <xf numFmtId="199" fontId="26" fillId="33" borderId="78" xfId="0" applyNumberFormat="1" applyFont="1" applyFill="1" applyBorder="1" applyAlignment="1">
      <alignment vertical="center"/>
    </xf>
    <xf numFmtId="199" fontId="26" fillId="33" borderId="81" xfId="0" applyNumberFormat="1" applyFont="1" applyFill="1" applyBorder="1" applyAlignment="1">
      <alignment vertical="center"/>
    </xf>
    <xf numFmtId="199" fontId="26" fillId="33" borderId="82" xfId="0" applyNumberFormat="1" applyFont="1" applyFill="1" applyBorder="1" applyAlignment="1">
      <alignment vertical="center"/>
    </xf>
    <xf numFmtId="0" fontId="26" fillId="35" borderId="75" xfId="0" applyFont="1" applyFill="1" applyBorder="1" applyAlignment="1">
      <alignment/>
    </xf>
    <xf numFmtId="0" fontId="24" fillId="35" borderId="41" xfId="0" applyFont="1" applyFill="1" applyBorder="1" applyAlignment="1">
      <alignment/>
    </xf>
    <xf numFmtId="0" fontId="24" fillId="35" borderId="76" xfId="0" applyFont="1" applyFill="1" applyBorder="1" applyAlignment="1">
      <alignment wrapText="1"/>
    </xf>
    <xf numFmtId="199" fontId="24" fillId="35" borderId="75" xfId="0" applyNumberFormat="1" applyFont="1" applyFill="1" applyBorder="1" applyAlignment="1">
      <alignment vertical="center"/>
    </xf>
    <xf numFmtId="199" fontId="24" fillId="35" borderId="41" xfId="0" applyNumberFormat="1" applyFont="1" applyFill="1" applyBorder="1" applyAlignment="1">
      <alignment vertical="center"/>
    </xf>
    <xf numFmtId="0" fontId="24" fillId="0" borderId="83" xfId="0" applyFont="1" applyBorder="1" applyAlignment="1">
      <alignment horizontal="right" vertical="center"/>
    </xf>
    <xf numFmtId="0" fontId="24" fillId="0" borderId="83" xfId="0" applyFont="1" applyBorder="1" applyAlignment="1">
      <alignment wrapText="1"/>
    </xf>
    <xf numFmtId="199" fontId="24" fillId="0" borderId="84" xfId="0" applyNumberFormat="1" applyFont="1" applyBorder="1" applyAlignment="1">
      <alignment vertical="center"/>
    </xf>
    <xf numFmtId="199" fontId="24" fillId="0" borderId="83" xfId="0" applyNumberFormat="1" applyFont="1" applyBorder="1" applyAlignment="1">
      <alignment vertical="center"/>
    </xf>
    <xf numFmtId="199" fontId="26" fillId="33" borderId="85" xfId="0" applyNumberFormat="1" applyFont="1" applyFill="1" applyBorder="1" applyAlignment="1">
      <alignment vertical="center"/>
    </xf>
    <xf numFmtId="199" fontId="24" fillId="35" borderId="86" xfId="0" applyNumberFormat="1" applyFont="1" applyFill="1" applyBorder="1" applyAlignment="1">
      <alignment vertical="center"/>
    </xf>
    <xf numFmtId="199" fontId="24" fillId="33" borderId="18" xfId="0" applyNumberFormat="1" applyFont="1" applyFill="1" applyBorder="1" applyAlignment="1">
      <alignment vertical="center"/>
    </xf>
    <xf numFmtId="0" fontId="24" fillId="0" borderId="48" xfId="0" applyFont="1" applyBorder="1" applyAlignment="1">
      <alignment horizontal="right" vertical="center"/>
    </xf>
    <xf numFmtId="0" fontId="24" fillId="0" borderId="37" xfId="0" applyFont="1" applyBorder="1" applyAlignment="1">
      <alignment wrapText="1"/>
    </xf>
    <xf numFmtId="199" fontId="24" fillId="0" borderId="85" xfId="0" applyNumberFormat="1" applyFont="1" applyBorder="1" applyAlignment="1">
      <alignment vertical="center"/>
    </xf>
    <xf numFmtId="199" fontId="24" fillId="0" borderId="48" xfId="0" applyNumberFormat="1" applyFont="1" applyBorder="1" applyAlignment="1">
      <alignment vertical="center"/>
    </xf>
    <xf numFmtId="0" fontId="26" fillId="33" borderId="19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199" fontId="24" fillId="37" borderId="85" xfId="0" applyNumberFormat="1" applyFont="1" applyFill="1" applyBorder="1" applyAlignment="1">
      <alignment vertical="center"/>
    </xf>
    <xf numFmtId="0" fontId="58" fillId="38" borderId="16" xfId="0" applyFont="1" applyFill="1" applyBorder="1" applyAlignment="1">
      <alignment/>
    </xf>
    <xf numFmtId="0" fontId="58" fillId="38" borderId="19" xfId="0" applyFont="1" applyFill="1" applyBorder="1" applyAlignment="1">
      <alignment/>
    </xf>
    <xf numFmtId="0" fontId="58" fillId="38" borderId="28" xfId="0" applyFont="1" applyFill="1" applyBorder="1" applyAlignment="1">
      <alignment wrapText="1"/>
    </xf>
    <xf numFmtId="199" fontId="58" fillId="38" borderId="85" xfId="0" applyNumberFormat="1" applyFont="1" applyFill="1" applyBorder="1" applyAlignment="1">
      <alignment vertical="center"/>
    </xf>
    <xf numFmtId="199" fontId="58" fillId="38" borderId="19" xfId="0" applyNumberFormat="1" applyFont="1" applyFill="1" applyBorder="1" applyAlignment="1">
      <alignment vertical="center"/>
    </xf>
    <xf numFmtId="199" fontId="58" fillId="38" borderId="87" xfId="0" applyNumberFormat="1" applyFont="1" applyFill="1" applyBorder="1" applyAlignment="1">
      <alignment vertical="center"/>
    </xf>
    <xf numFmtId="199" fontId="24" fillId="37" borderId="16" xfId="0" applyNumberFormat="1" applyFont="1" applyFill="1" applyBorder="1" applyAlignment="1">
      <alignment vertical="center"/>
    </xf>
    <xf numFmtId="0" fontId="26" fillId="36" borderId="75" xfId="0" applyFont="1" applyFill="1" applyBorder="1" applyAlignment="1">
      <alignment/>
    </xf>
    <xf numFmtId="0" fontId="24" fillId="36" borderId="41" xfId="0" applyFont="1" applyFill="1" applyBorder="1" applyAlignment="1">
      <alignment/>
    </xf>
    <xf numFmtId="0" fontId="24" fillId="36" borderId="76" xfId="0" applyFont="1" applyFill="1" applyBorder="1" applyAlignment="1">
      <alignment wrapText="1"/>
    </xf>
    <xf numFmtId="199" fontId="24" fillId="36" borderId="40" xfId="0" applyNumberFormat="1" applyFont="1" applyFill="1" applyBorder="1" applyAlignment="1">
      <alignment vertical="center"/>
    </xf>
    <xf numFmtId="0" fontId="24" fillId="36" borderId="37" xfId="0" applyFont="1" applyFill="1" applyBorder="1" applyAlignment="1">
      <alignment wrapText="1"/>
    </xf>
    <xf numFmtId="199" fontId="24" fillId="38" borderId="18" xfId="0" applyNumberFormat="1" applyFont="1" applyFill="1" applyBorder="1" applyAlignment="1">
      <alignment vertical="center"/>
    </xf>
    <xf numFmtId="0" fontId="24" fillId="38" borderId="19" xfId="0" applyFont="1" applyFill="1" applyBorder="1" applyAlignment="1">
      <alignment horizontal="right" vertical="center"/>
    </xf>
    <xf numFmtId="199" fontId="24" fillId="36" borderId="85" xfId="0" applyNumberFormat="1" applyFont="1" applyFill="1" applyBorder="1" applyAlignment="1">
      <alignment vertical="center"/>
    </xf>
    <xf numFmtId="199" fontId="24" fillId="38" borderId="85" xfId="0" applyNumberFormat="1" applyFont="1" applyFill="1" applyBorder="1" applyAlignment="1">
      <alignment vertical="center"/>
    </xf>
    <xf numFmtId="0" fontId="24" fillId="35" borderId="19" xfId="0" applyFont="1" applyFill="1" applyBorder="1" applyAlignment="1">
      <alignment horizontal="right" vertical="center"/>
    </xf>
    <xf numFmtId="0" fontId="24" fillId="35" borderId="19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24" fillId="36" borderId="28" xfId="0" applyFont="1" applyFill="1" applyBorder="1" applyAlignment="1">
      <alignment horizontal="right" vertical="center"/>
    </xf>
    <xf numFmtId="199" fontId="24" fillId="36" borderId="18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24" fillId="0" borderId="88" xfId="0" applyFont="1" applyBorder="1" applyAlignment="1">
      <alignment/>
    </xf>
    <xf numFmtId="0" fontId="26" fillId="37" borderId="75" xfId="0" applyFont="1" applyFill="1" applyBorder="1" applyAlignment="1">
      <alignment/>
    </xf>
    <xf numFmtId="0" fontId="24" fillId="37" borderId="41" xfId="0" applyFont="1" applyFill="1" applyBorder="1" applyAlignment="1">
      <alignment horizontal="right" vertical="center"/>
    </xf>
    <xf numFmtId="0" fontId="24" fillId="37" borderId="76" xfId="0" applyFont="1" applyFill="1" applyBorder="1" applyAlignment="1">
      <alignment wrapText="1"/>
    </xf>
    <xf numFmtId="199" fontId="24" fillId="37" borderId="51" xfId="0" applyNumberFormat="1" applyFont="1" applyFill="1" applyBorder="1" applyAlignment="1">
      <alignment vertical="center"/>
    </xf>
    <xf numFmtId="0" fontId="58" fillId="39" borderId="16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right" vertical="center"/>
    </xf>
    <xf numFmtId="0" fontId="58" fillId="39" borderId="17" xfId="0" applyFont="1" applyFill="1" applyBorder="1" applyAlignment="1">
      <alignment wrapText="1"/>
    </xf>
    <xf numFmtId="199" fontId="58" fillId="39" borderId="18" xfId="0" applyNumberFormat="1" applyFont="1" applyFill="1" applyBorder="1" applyAlignment="1">
      <alignment/>
    </xf>
    <xf numFmtId="199" fontId="58" fillId="39" borderId="19" xfId="0" applyNumberFormat="1" applyFont="1" applyFill="1" applyBorder="1" applyAlignment="1">
      <alignment/>
    </xf>
    <xf numFmtId="199" fontId="58" fillId="39" borderId="17" xfId="0" applyNumberFormat="1" applyFont="1" applyFill="1" applyBorder="1" applyAlignment="1">
      <alignment/>
    </xf>
    <xf numFmtId="4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4" fillId="0" borderId="45" xfId="0" applyFont="1" applyBorder="1" applyAlignment="1">
      <alignment horizontal="right" vertical="center"/>
    </xf>
    <xf numFmtId="0" fontId="54" fillId="0" borderId="89" xfId="0" applyFont="1" applyBorder="1" applyAlignment="1">
      <alignment horizontal="right" vertical="center"/>
    </xf>
    <xf numFmtId="0" fontId="26" fillId="33" borderId="45" xfId="0" applyFont="1" applyFill="1" applyBorder="1" applyAlignment="1">
      <alignment horizontal="right" vertical="center"/>
    </xf>
    <xf numFmtId="0" fontId="26" fillId="33" borderId="89" xfId="0" applyFont="1" applyFill="1" applyBorder="1" applyAlignment="1">
      <alignment horizontal="right" vertical="center"/>
    </xf>
    <xf numFmtId="0" fontId="56" fillId="0" borderId="45" xfId="0" applyFont="1" applyBorder="1" applyAlignment="1">
      <alignment horizontal="center" vertical="center"/>
    </xf>
    <xf numFmtId="0" fontId="56" fillId="0" borderId="89" xfId="0" applyFont="1" applyBorder="1" applyAlignment="1">
      <alignment horizontal="center" vertical="center"/>
    </xf>
    <xf numFmtId="0" fontId="56" fillId="0" borderId="90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/>
    </xf>
    <xf numFmtId="0" fontId="54" fillId="0" borderId="96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5" fillId="33" borderId="63" xfId="0" applyFont="1" applyFill="1" applyBorder="1" applyAlignment="1">
      <alignment horizontal="right" vertical="center"/>
    </xf>
    <xf numFmtId="0" fontId="35" fillId="33" borderId="19" xfId="0" applyFont="1" applyFill="1" applyBorder="1" applyAlignment="1">
      <alignment horizontal="right" vertical="center"/>
    </xf>
    <xf numFmtId="0" fontId="29" fillId="0" borderId="63" xfId="0" applyFont="1" applyFill="1" applyBorder="1" applyAlignment="1">
      <alignment horizontal="right"/>
    </xf>
    <xf numFmtId="0" fontId="29" fillId="0" borderId="19" xfId="0" applyFont="1" applyFill="1" applyBorder="1" applyAlignment="1">
      <alignment horizontal="right"/>
    </xf>
    <xf numFmtId="0" fontId="29" fillId="0" borderId="98" xfId="0" applyFont="1" applyBorder="1" applyAlignment="1">
      <alignment horizontal="right"/>
    </xf>
    <xf numFmtId="0" fontId="29" fillId="0" borderId="33" xfId="0" applyFont="1" applyBorder="1" applyAlignment="1">
      <alignment horizontal="right"/>
    </xf>
    <xf numFmtId="0" fontId="26" fillId="33" borderId="45" xfId="0" applyFont="1" applyFill="1" applyBorder="1" applyAlignment="1">
      <alignment horizontal="right"/>
    </xf>
    <xf numFmtId="0" fontId="26" fillId="33" borderId="89" xfId="0" applyFont="1" applyFill="1" applyBorder="1" applyAlignment="1">
      <alignment horizontal="right"/>
    </xf>
    <xf numFmtId="0" fontId="26" fillId="33" borderId="90" xfId="0" applyFont="1" applyFill="1" applyBorder="1" applyAlignment="1">
      <alignment horizontal="right"/>
    </xf>
    <xf numFmtId="0" fontId="26" fillId="0" borderId="45" xfId="0" applyFont="1" applyBorder="1" applyAlignment="1">
      <alignment horizontal="right"/>
    </xf>
    <xf numFmtId="0" fontId="26" fillId="0" borderId="89" xfId="0" applyFont="1" applyBorder="1" applyAlignment="1">
      <alignment horizontal="right"/>
    </xf>
    <xf numFmtId="0" fontId="26" fillId="0" borderId="90" xfId="0" applyFont="1" applyBorder="1" applyAlignment="1">
      <alignment horizontal="right"/>
    </xf>
    <xf numFmtId="0" fontId="30" fillId="0" borderId="99" xfId="0" applyFont="1" applyBorder="1" applyAlignment="1">
      <alignment horizontal="right" vertical="center"/>
    </xf>
    <xf numFmtId="0" fontId="30" fillId="0" borderId="31" xfId="0" applyFont="1" applyBorder="1" applyAlignment="1">
      <alignment horizontal="right" vertical="center"/>
    </xf>
    <xf numFmtId="0" fontId="23" fillId="0" borderId="63" xfId="52" applyFont="1" applyBorder="1" applyAlignment="1">
      <alignment horizontal="right"/>
      <protection/>
    </xf>
    <xf numFmtId="0" fontId="23" fillId="0" borderId="19" xfId="52" applyFont="1" applyBorder="1" applyAlignment="1">
      <alignment horizontal="right"/>
      <protection/>
    </xf>
    <xf numFmtId="0" fontId="23" fillId="0" borderId="98" xfId="52" applyFont="1" applyBorder="1" applyAlignment="1">
      <alignment horizontal="right"/>
      <protection/>
    </xf>
    <xf numFmtId="0" fontId="23" fillId="0" borderId="33" xfId="52" applyFont="1" applyBorder="1" applyAlignment="1">
      <alignment horizontal="right"/>
      <protection/>
    </xf>
    <xf numFmtId="0" fontId="23" fillId="33" borderId="45" xfId="52" applyFont="1" applyFill="1" applyBorder="1" applyAlignment="1">
      <alignment horizontal="right" vertical="center"/>
      <protection/>
    </xf>
    <xf numFmtId="0" fontId="23" fillId="33" borderId="89" xfId="52" applyFont="1" applyFill="1" applyBorder="1" applyAlignment="1">
      <alignment horizontal="right" vertical="center"/>
      <protection/>
    </xf>
    <xf numFmtId="0" fontId="23" fillId="33" borderId="90" xfId="52" applyFont="1" applyFill="1" applyBorder="1" applyAlignment="1">
      <alignment horizontal="right" vertical="center"/>
      <protection/>
    </xf>
    <xf numFmtId="0" fontId="23" fillId="0" borderId="45" xfId="52" applyFont="1" applyBorder="1" applyAlignment="1">
      <alignment horizontal="right" vertical="center"/>
      <protection/>
    </xf>
    <xf numFmtId="0" fontId="23" fillId="0" borderId="89" xfId="52" applyFont="1" applyBorder="1" applyAlignment="1">
      <alignment horizontal="right" vertical="center"/>
      <protection/>
    </xf>
    <xf numFmtId="0" fontId="23" fillId="0" borderId="90" xfId="52" applyFont="1" applyBorder="1" applyAlignment="1">
      <alignment horizontal="right" vertical="center"/>
      <protection/>
    </xf>
    <xf numFmtId="0" fontId="23" fillId="0" borderId="99" xfId="52" applyFont="1" applyBorder="1" applyAlignment="1">
      <alignment horizontal="right" vertical="center"/>
      <protection/>
    </xf>
    <xf numFmtId="0" fontId="23" fillId="0" borderId="31" xfId="52" applyFont="1" applyBorder="1" applyAlignment="1">
      <alignment horizontal="right" vertical="center"/>
      <protection/>
    </xf>
    <xf numFmtId="0" fontId="35" fillId="33" borderId="63" xfId="52" applyFont="1" applyFill="1" applyBorder="1" applyAlignment="1">
      <alignment horizontal="right" vertical="center"/>
      <protection/>
    </xf>
    <xf numFmtId="0" fontId="35" fillId="33" borderId="19" xfId="52" applyFont="1" applyFill="1" applyBorder="1" applyAlignment="1">
      <alignment horizontal="right" vertical="center"/>
      <protection/>
    </xf>
    <xf numFmtId="0" fontId="23" fillId="0" borderId="83" xfId="52" applyFont="1" applyFill="1" applyBorder="1" applyAlignment="1">
      <alignment horizontal="left" vertical="center"/>
      <protection/>
    </xf>
    <xf numFmtId="0" fontId="55" fillId="0" borderId="100" xfId="52" applyFont="1" applyBorder="1" applyAlignment="1">
      <alignment horizontal="center" vertical="center"/>
      <protection/>
    </xf>
    <xf numFmtId="0" fontId="55" fillId="0" borderId="101" xfId="52" applyFont="1" applyBorder="1" applyAlignment="1">
      <alignment horizontal="center" vertical="center"/>
      <protection/>
    </xf>
    <xf numFmtId="0" fontId="55" fillId="0" borderId="102" xfId="52" applyFont="1" applyBorder="1" applyAlignment="1">
      <alignment horizontal="center" vertical="center"/>
      <protection/>
    </xf>
    <xf numFmtId="0" fontId="55" fillId="0" borderId="10" xfId="52" applyFont="1" applyBorder="1" applyAlignment="1">
      <alignment horizontal="center" vertical="center"/>
      <protection/>
    </xf>
    <xf numFmtId="0" fontId="55" fillId="0" borderId="103" xfId="52" applyFont="1" applyBorder="1" applyAlignment="1">
      <alignment horizontal="center" vertical="center"/>
      <protection/>
    </xf>
    <xf numFmtId="0" fontId="57" fillId="0" borderId="45" xfId="52" applyFont="1" applyBorder="1" applyAlignment="1">
      <alignment horizontal="center" vertical="center"/>
      <protection/>
    </xf>
    <xf numFmtId="0" fontId="57" fillId="0" borderId="89" xfId="52" applyFont="1" applyBorder="1" applyAlignment="1">
      <alignment horizontal="center" vertical="center"/>
      <protection/>
    </xf>
    <xf numFmtId="0" fontId="57" fillId="0" borderId="90" xfId="52" applyFont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left" vertical="center"/>
      <protection/>
    </xf>
    <xf numFmtId="0" fontId="36" fillId="0" borderId="0" xfId="52" applyFont="1" applyAlignment="1">
      <alignment horizontal="center"/>
      <protection/>
    </xf>
    <xf numFmtId="0" fontId="57" fillId="0" borderId="104" xfId="52" applyFont="1" applyBorder="1" applyAlignment="1">
      <alignment horizontal="center" vertical="center"/>
      <protection/>
    </xf>
    <xf numFmtId="0" fontId="57" fillId="0" borderId="105" xfId="52" applyFont="1" applyBorder="1" applyAlignment="1">
      <alignment horizontal="center" vertical="center"/>
      <protection/>
    </xf>
    <xf numFmtId="0" fontId="57" fillId="0" borderId="106" xfId="52" applyFont="1" applyBorder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56" fillId="0" borderId="104" xfId="52" applyFont="1" applyBorder="1" applyAlignment="1">
      <alignment horizontal="center" vertical="center"/>
      <protection/>
    </xf>
    <xf numFmtId="0" fontId="56" fillId="0" borderId="105" xfId="52" applyFont="1" applyBorder="1" applyAlignment="1">
      <alignment horizontal="center" vertical="center"/>
      <protection/>
    </xf>
    <xf numFmtId="0" fontId="56" fillId="0" borderId="106" xfId="52" applyFont="1" applyBorder="1" applyAlignment="1">
      <alignment horizontal="center" vertical="center"/>
      <protection/>
    </xf>
    <xf numFmtId="0" fontId="26" fillId="33" borderId="45" xfId="52" applyFont="1" applyFill="1" applyBorder="1" applyAlignment="1">
      <alignment horizontal="right" vertical="center"/>
      <protection/>
    </xf>
    <xf numFmtId="0" fontId="26" fillId="33" borderId="89" xfId="52" applyFont="1" applyFill="1" applyBorder="1" applyAlignment="1">
      <alignment horizontal="right" vertical="center"/>
      <protection/>
    </xf>
    <xf numFmtId="0" fontId="26" fillId="0" borderId="45" xfId="52" applyFont="1" applyBorder="1" applyAlignment="1">
      <alignment horizontal="right" vertical="center"/>
      <protection/>
    </xf>
    <xf numFmtId="0" fontId="26" fillId="0" borderId="89" xfId="52" applyFont="1" applyBorder="1" applyAlignment="1">
      <alignment horizontal="right" vertical="center"/>
      <protection/>
    </xf>
    <xf numFmtId="0" fontId="26" fillId="0" borderId="107" xfId="52" applyFont="1" applyFill="1" applyBorder="1" applyAlignment="1">
      <alignment horizontal="left" vertical="center"/>
      <protection/>
    </xf>
    <xf numFmtId="0" fontId="26" fillId="0" borderId="0" xfId="52" applyFont="1" applyFill="1" applyBorder="1" applyAlignment="1">
      <alignment horizontal="left" vertical="center"/>
      <protection/>
    </xf>
    <xf numFmtId="0" fontId="26" fillId="0" borderId="108" xfId="52" applyFont="1" applyFill="1" applyBorder="1" applyAlignment="1">
      <alignment horizontal="left" vertical="center"/>
      <protection/>
    </xf>
    <xf numFmtId="0" fontId="26" fillId="0" borderId="55" xfId="52" applyFont="1" applyFill="1" applyBorder="1" applyAlignment="1">
      <alignment horizontal="left" vertical="center"/>
      <protection/>
    </xf>
    <xf numFmtId="0" fontId="26" fillId="0" borderId="109" xfId="52" applyNumberFormat="1" applyFont="1" applyBorder="1" applyAlignment="1" quotePrefix="1">
      <alignment horizontal="center" vertical="center" wrapText="1"/>
      <protection/>
    </xf>
    <xf numFmtId="0" fontId="26" fillId="0" borderId="56" xfId="52" applyNumberFormat="1" applyFont="1" applyBorder="1" applyAlignment="1" quotePrefix="1">
      <alignment horizontal="center" vertical="center" wrapText="1"/>
      <protection/>
    </xf>
    <xf numFmtId="0" fontId="24" fillId="0" borderId="110" xfId="52" applyFont="1" applyBorder="1" applyAlignment="1">
      <alignment horizontal="center" vertical="center" wrapText="1"/>
      <protection/>
    </xf>
    <xf numFmtId="0" fontId="24" fillId="0" borderId="111" xfId="52" applyFont="1" applyBorder="1" applyAlignment="1">
      <alignment horizontal="center" vertical="center" wrapText="1"/>
      <protection/>
    </xf>
    <xf numFmtId="0" fontId="26" fillId="0" borderId="95" xfId="52" applyFont="1" applyBorder="1" applyAlignment="1">
      <alignment horizontal="right" vertical="center"/>
      <protection/>
    </xf>
    <xf numFmtId="0" fontId="26" fillId="0" borderId="96" xfId="52" applyFont="1" applyBorder="1" applyAlignment="1">
      <alignment horizontal="right" vertical="center"/>
      <protection/>
    </xf>
    <xf numFmtId="0" fontId="26" fillId="33" borderId="84" xfId="52" applyFont="1" applyFill="1" applyBorder="1" applyAlignment="1">
      <alignment horizontal="right"/>
      <protection/>
    </xf>
    <xf numFmtId="0" fontId="26" fillId="33" borderId="83" xfId="52" applyFont="1" applyFill="1" applyBorder="1" applyAlignment="1">
      <alignment horizontal="right"/>
      <protection/>
    </xf>
    <xf numFmtId="0" fontId="26" fillId="33" borderId="112" xfId="52" applyFont="1" applyFill="1" applyBorder="1" applyAlignment="1">
      <alignment horizontal="right"/>
      <protection/>
    </xf>
    <xf numFmtId="0" fontId="26" fillId="0" borderId="45" xfId="52" applyFont="1" applyBorder="1" applyAlignment="1">
      <alignment horizontal="right"/>
      <protection/>
    </xf>
    <xf numFmtId="0" fontId="26" fillId="0" borderId="89" xfId="52" applyFont="1" applyBorder="1" applyAlignment="1">
      <alignment horizontal="right"/>
      <protection/>
    </xf>
    <xf numFmtId="0" fontId="26" fillId="0" borderId="90" xfId="52" applyFont="1" applyBorder="1" applyAlignment="1">
      <alignment horizontal="right"/>
      <protection/>
    </xf>
    <xf numFmtId="0" fontId="26" fillId="33" borderId="45" xfId="52" applyFont="1" applyFill="1" applyBorder="1" applyAlignment="1">
      <alignment horizontal="right"/>
      <protection/>
    </xf>
    <xf numFmtId="0" fontId="26" fillId="33" borderId="89" xfId="52" applyFont="1" applyFill="1" applyBorder="1" applyAlignment="1">
      <alignment horizontal="right"/>
      <protection/>
    </xf>
    <xf numFmtId="0" fontId="26" fillId="33" borderId="90" xfId="52" applyFont="1" applyFill="1" applyBorder="1" applyAlignment="1">
      <alignment horizontal="right"/>
      <protection/>
    </xf>
    <xf numFmtId="0" fontId="26" fillId="0" borderId="113" xfId="52" applyFont="1" applyFill="1" applyBorder="1" applyAlignment="1">
      <alignment horizontal="left" vertical="center"/>
      <protection/>
    </xf>
    <xf numFmtId="0" fontId="26" fillId="33" borderId="63" xfId="52" applyFont="1" applyFill="1" applyBorder="1" applyAlignment="1">
      <alignment horizontal="right" vertical="center"/>
      <protection/>
    </xf>
    <xf numFmtId="0" fontId="26" fillId="33" borderId="19" xfId="52" applyFont="1" applyFill="1" applyBorder="1" applyAlignment="1">
      <alignment horizontal="right" vertical="center"/>
      <protection/>
    </xf>
    <xf numFmtId="0" fontId="26" fillId="0" borderId="63" xfId="52" applyFont="1" applyBorder="1" applyAlignment="1">
      <alignment horizontal="right"/>
      <protection/>
    </xf>
    <xf numFmtId="0" fontId="26" fillId="0" borderId="19" xfId="52" applyFont="1" applyBorder="1" applyAlignment="1">
      <alignment horizontal="right"/>
      <protection/>
    </xf>
    <xf numFmtId="0" fontId="26" fillId="0" borderId="98" xfId="52" applyFont="1" applyBorder="1" applyAlignment="1">
      <alignment horizontal="right"/>
      <protection/>
    </xf>
    <xf numFmtId="0" fontId="26" fillId="0" borderId="33" xfId="52" applyFont="1" applyBorder="1" applyAlignment="1">
      <alignment horizontal="right"/>
      <protection/>
    </xf>
    <xf numFmtId="0" fontId="26" fillId="0" borderId="99" xfId="52" applyFont="1" applyBorder="1" applyAlignment="1">
      <alignment horizontal="right" vertical="center"/>
      <protection/>
    </xf>
    <xf numFmtId="0" fontId="26" fillId="0" borderId="31" xfId="52" applyFont="1" applyBorder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54" fillId="0" borderId="100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0" fontId="54" fillId="0" borderId="101" xfId="0" applyFont="1" applyBorder="1" applyAlignment="1">
      <alignment horizontal="center" vertical="center"/>
    </xf>
    <xf numFmtId="0" fontId="54" fillId="0" borderId="103" xfId="0" applyFont="1" applyBorder="1" applyAlignment="1">
      <alignment horizontal="center" vertical="center"/>
    </xf>
    <xf numFmtId="0" fontId="56" fillId="0" borderId="104" xfId="0" applyFont="1" applyBorder="1" applyAlignment="1">
      <alignment horizontal="center" vertical="center"/>
    </xf>
    <xf numFmtId="0" fontId="56" fillId="0" borderId="105" xfId="0" applyFont="1" applyBorder="1" applyAlignment="1">
      <alignment horizontal="center" vertical="center"/>
    </xf>
    <xf numFmtId="0" fontId="56" fillId="0" borderId="106" xfId="0" applyFont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no 2" xfId="53"/>
    <cellStyle name="Obično_Knjiga3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28575</xdr:colOff>
      <xdr:row>0</xdr:row>
      <xdr:rowOff>1114425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16205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142875</xdr:rowOff>
    </xdr:from>
    <xdr:to>
      <xdr:col>6</xdr:col>
      <xdr:colOff>0</xdr:colOff>
      <xdr:row>0</xdr:row>
      <xdr:rowOff>1228725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42875"/>
          <a:ext cx="876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2524125</xdr:colOff>
      <xdr:row>0</xdr:row>
      <xdr:rowOff>1123950</xdr:rowOff>
    </xdr:from>
    <xdr:to>
      <xdr:col>5</xdr:col>
      <xdr:colOff>1371600</xdr:colOff>
      <xdr:row>0</xdr:row>
      <xdr:rowOff>1123950</xdr:rowOff>
    </xdr:to>
    <xdr:sp>
      <xdr:nvSpPr>
        <xdr:cNvPr id="3" name="Line 5"/>
        <xdr:cNvSpPr>
          <a:spLocks/>
        </xdr:cNvSpPr>
      </xdr:nvSpPr>
      <xdr:spPr>
        <a:xfrm>
          <a:off x="3724275" y="1123950"/>
          <a:ext cx="6334125" cy="0"/>
        </a:xfrm>
        <a:prstGeom prst="line">
          <a:avLst/>
        </a:prstGeom>
        <a:noFill/>
        <a:ln w="19080" cmpd="sng">
          <a:solidFill>
            <a:srgbClr val="A500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workbookViewId="0" topLeftCell="A132">
      <selection activeCell="E152" sqref="E152"/>
    </sheetView>
  </sheetViews>
  <sheetFormatPr defaultColWidth="9.140625" defaultRowHeight="12.75"/>
  <cols>
    <col min="1" max="1" width="5.57421875" style="5" customWidth="1"/>
    <col min="2" max="2" width="12.421875" style="5" customWidth="1"/>
    <col min="3" max="3" width="68.57421875" style="5" customWidth="1"/>
    <col min="4" max="6" width="21.8515625" style="5" customWidth="1"/>
    <col min="7" max="7" width="12.7109375" style="5" customWidth="1"/>
    <col min="8" max="9" width="9.140625" style="5" customWidth="1"/>
    <col min="10" max="10" width="11.8515625" style="5" bestFit="1" customWidth="1"/>
    <col min="11" max="11" width="9.7109375" style="5" bestFit="1" customWidth="1"/>
    <col min="12" max="16384" width="9.140625" style="5" customWidth="1"/>
  </cols>
  <sheetData>
    <row r="1" spans="1:6" ht="126.75" customHeight="1">
      <c r="A1" s="378" t="s">
        <v>176</v>
      </c>
      <c r="B1" s="377"/>
      <c r="C1" s="377"/>
      <c r="D1" s="377"/>
      <c r="E1" s="377"/>
      <c r="F1" s="377"/>
    </row>
    <row r="2" spans="1:6" ht="24" customHeight="1" thickBot="1">
      <c r="A2" s="395" t="s">
        <v>109</v>
      </c>
      <c r="B2" s="395"/>
      <c r="C2" s="395"/>
      <c r="D2" s="395"/>
      <c r="E2" s="395"/>
      <c r="F2" s="395"/>
    </row>
    <row r="3" spans="1:6" ht="23.25" customHeight="1" thickTop="1">
      <c r="A3" s="386" t="s">
        <v>42</v>
      </c>
      <c r="B3" s="387"/>
      <c r="C3" s="390" t="s">
        <v>6</v>
      </c>
      <c r="D3" s="392" t="s">
        <v>43</v>
      </c>
      <c r="E3" s="393"/>
      <c r="F3" s="394"/>
    </row>
    <row r="4" spans="1:6" ht="42.75" thickBot="1">
      <c r="A4" s="388"/>
      <c r="B4" s="389"/>
      <c r="C4" s="391"/>
      <c r="D4" s="6" t="s">
        <v>45</v>
      </c>
      <c r="E4" s="6" t="s">
        <v>46</v>
      </c>
      <c r="F4" s="7" t="s">
        <v>47</v>
      </c>
    </row>
    <row r="5" spans="1:6" ht="28.5" customHeight="1" thickBot="1" thickTop="1">
      <c r="A5" s="383" t="s">
        <v>44</v>
      </c>
      <c r="B5" s="384"/>
      <c r="C5" s="384"/>
      <c r="D5" s="384"/>
      <c r="E5" s="384"/>
      <c r="F5" s="385"/>
    </row>
    <row r="6" spans="1:6" s="14" customFormat="1" ht="21.75" thickTop="1">
      <c r="A6" s="8">
        <v>31</v>
      </c>
      <c r="B6" s="9"/>
      <c r="C6" s="10" t="s">
        <v>27</v>
      </c>
      <c r="D6" s="11">
        <f>SUM(D7)</f>
        <v>0</v>
      </c>
      <c r="E6" s="12">
        <f>SUM(E7)</f>
        <v>25000</v>
      </c>
      <c r="F6" s="13">
        <f>SUM(D6:E6)</f>
        <v>25000</v>
      </c>
    </row>
    <row r="7" spans="1:6" ht="21">
      <c r="A7" s="369"/>
      <c r="B7" s="370">
        <v>311</v>
      </c>
      <c r="C7" s="371" t="s">
        <v>27</v>
      </c>
      <c r="D7" s="372">
        <f>SUM(D8+D9)</f>
        <v>0</v>
      </c>
      <c r="E7" s="373">
        <f>SUM(E8+E9)</f>
        <v>25000</v>
      </c>
      <c r="F7" s="374">
        <f aca="true" t="shared" si="0" ref="F7:F34">SUM(D7:E7)</f>
        <v>25000</v>
      </c>
    </row>
    <row r="8" spans="1:6" ht="21">
      <c r="A8" s="15"/>
      <c r="B8" s="295">
        <v>3111</v>
      </c>
      <c r="C8" s="16" t="s">
        <v>110</v>
      </c>
      <c r="D8" s="17">
        <v>0</v>
      </c>
      <c r="E8" s="18">
        <v>20000</v>
      </c>
      <c r="F8" s="19">
        <f t="shared" si="0"/>
        <v>20000</v>
      </c>
    </row>
    <row r="9" spans="1:6" ht="20.25" customHeight="1">
      <c r="A9" s="15"/>
      <c r="B9" s="295">
        <v>3112</v>
      </c>
      <c r="C9" s="16" t="s">
        <v>111</v>
      </c>
      <c r="D9" s="17">
        <v>0</v>
      </c>
      <c r="E9" s="18">
        <v>5000</v>
      </c>
      <c r="F9" s="19">
        <f t="shared" si="0"/>
        <v>5000</v>
      </c>
    </row>
    <row r="10" spans="1:6" s="14" customFormat="1" ht="21" hidden="1">
      <c r="A10" s="20">
        <v>32</v>
      </c>
      <c r="B10" s="339"/>
      <c r="C10" s="22" t="s">
        <v>7</v>
      </c>
      <c r="D10" s="23">
        <f>SUM(D11)</f>
        <v>0</v>
      </c>
      <c r="E10" s="24">
        <f>SUM(E11)</f>
        <v>0</v>
      </c>
      <c r="F10" s="25">
        <f t="shared" si="0"/>
        <v>0</v>
      </c>
    </row>
    <row r="11" spans="1:6" ht="21" hidden="1">
      <c r="A11" s="15"/>
      <c r="B11" s="295">
        <v>321</v>
      </c>
      <c r="C11" s="16" t="s">
        <v>7</v>
      </c>
      <c r="D11" s="17"/>
      <c r="E11" s="18"/>
      <c r="F11" s="19">
        <f t="shared" si="0"/>
        <v>0</v>
      </c>
    </row>
    <row r="12" spans="1:6" s="14" customFormat="1" ht="21">
      <c r="A12" s="20">
        <v>33</v>
      </c>
      <c r="B12" s="339"/>
      <c r="C12" s="22" t="s">
        <v>8</v>
      </c>
      <c r="D12" s="23">
        <f>SUM(D13)</f>
        <v>885000</v>
      </c>
      <c r="E12" s="24">
        <f>SUM(E13)</f>
        <v>0</v>
      </c>
      <c r="F12" s="25">
        <f t="shared" si="0"/>
        <v>885000</v>
      </c>
    </row>
    <row r="13" spans="1:6" ht="21">
      <c r="A13" s="369"/>
      <c r="B13" s="370">
        <v>331</v>
      </c>
      <c r="C13" s="371" t="s">
        <v>8</v>
      </c>
      <c r="D13" s="372">
        <f>SUM(D14+D15)</f>
        <v>885000</v>
      </c>
      <c r="E13" s="373">
        <f>SUM(E14+E15)</f>
        <v>0</v>
      </c>
      <c r="F13" s="374">
        <f t="shared" si="0"/>
        <v>885000</v>
      </c>
    </row>
    <row r="14" spans="1:6" ht="21">
      <c r="A14" s="15"/>
      <c r="B14" s="295">
        <v>3311</v>
      </c>
      <c r="C14" s="16" t="s">
        <v>115</v>
      </c>
      <c r="D14" s="17">
        <v>850000</v>
      </c>
      <c r="E14" s="18">
        <v>0</v>
      </c>
      <c r="F14" s="19">
        <f t="shared" si="0"/>
        <v>850000</v>
      </c>
    </row>
    <row r="15" spans="1:6" ht="21">
      <c r="A15" s="15"/>
      <c r="B15" s="295">
        <v>3312</v>
      </c>
      <c r="C15" s="16" t="s">
        <v>112</v>
      </c>
      <c r="D15" s="17">
        <v>35000</v>
      </c>
      <c r="E15" s="18">
        <v>0</v>
      </c>
      <c r="F15" s="19">
        <f t="shared" si="0"/>
        <v>35000</v>
      </c>
    </row>
    <row r="16" spans="1:6" s="14" customFormat="1" ht="21">
      <c r="A16" s="20">
        <v>34</v>
      </c>
      <c r="B16" s="339"/>
      <c r="C16" s="22" t="s">
        <v>28</v>
      </c>
      <c r="D16" s="23">
        <f>SUM(D17:D18)</f>
        <v>150</v>
      </c>
      <c r="E16" s="24">
        <f>SUM(E17:E18)</f>
        <v>50000</v>
      </c>
      <c r="F16" s="25">
        <f t="shared" si="0"/>
        <v>50150</v>
      </c>
    </row>
    <row r="17" spans="1:6" ht="21">
      <c r="A17" s="369"/>
      <c r="B17" s="370">
        <v>341</v>
      </c>
      <c r="C17" s="371" t="s">
        <v>114</v>
      </c>
      <c r="D17" s="372">
        <v>150</v>
      </c>
      <c r="E17" s="373">
        <v>0</v>
      </c>
      <c r="F17" s="374">
        <f t="shared" si="0"/>
        <v>150</v>
      </c>
    </row>
    <row r="18" spans="1:6" ht="21" customHeight="1">
      <c r="A18" s="369"/>
      <c r="B18" s="370">
        <v>342</v>
      </c>
      <c r="C18" s="371" t="s">
        <v>113</v>
      </c>
      <c r="D18" s="372">
        <v>0</v>
      </c>
      <c r="E18" s="373">
        <v>50000</v>
      </c>
      <c r="F18" s="374">
        <f t="shared" si="0"/>
        <v>50000</v>
      </c>
    </row>
    <row r="19" spans="1:6" s="14" customFormat="1" ht="1.5" customHeight="1">
      <c r="A19" s="20">
        <v>35</v>
      </c>
      <c r="B19" s="339"/>
      <c r="C19" s="22" t="s">
        <v>31</v>
      </c>
      <c r="D19" s="23">
        <f>SUM(D20:D24)</f>
        <v>0</v>
      </c>
      <c r="E19" s="24">
        <f>SUM(E20:E24)</f>
        <v>0</v>
      </c>
      <c r="F19" s="25">
        <f t="shared" si="0"/>
        <v>0</v>
      </c>
    </row>
    <row r="20" spans="1:6" ht="21" hidden="1">
      <c r="A20" s="15"/>
      <c r="B20" s="295">
        <v>351</v>
      </c>
      <c r="C20" s="16" t="s">
        <v>32</v>
      </c>
      <c r="D20" s="17"/>
      <c r="E20" s="18"/>
      <c r="F20" s="19">
        <f t="shared" si="0"/>
        <v>0</v>
      </c>
    </row>
    <row r="21" spans="1:6" ht="42" hidden="1">
      <c r="A21" s="15"/>
      <c r="B21" s="295">
        <v>352</v>
      </c>
      <c r="C21" s="16" t="s">
        <v>33</v>
      </c>
      <c r="D21" s="17"/>
      <c r="E21" s="18"/>
      <c r="F21" s="19">
        <f t="shared" si="0"/>
        <v>0</v>
      </c>
    </row>
    <row r="22" spans="1:6" ht="21" hidden="1">
      <c r="A22" s="15"/>
      <c r="B22" s="295">
        <v>353</v>
      </c>
      <c r="C22" s="16" t="s">
        <v>34</v>
      </c>
      <c r="D22" s="26"/>
      <c r="E22" s="27"/>
      <c r="F22" s="28">
        <f t="shared" si="0"/>
        <v>0</v>
      </c>
    </row>
    <row r="23" spans="1:6" ht="21" hidden="1">
      <c r="A23" s="15"/>
      <c r="B23" s="295">
        <v>354</v>
      </c>
      <c r="C23" s="16" t="s">
        <v>35</v>
      </c>
      <c r="D23" s="17"/>
      <c r="E23" s="18"/>
      <c r="F23" s="19">
        <f t="shared" si="0"/>
        <v>0</v>
      </c>
    </row>
    <row r="24" spans="1:6" ht="21" hidden="1">
      <c r="A24" s="15"/>
      <c r="B24" s="295">
        <v>355</v>
      </c>
      <c r="C24" s="16" t="s">
        <v>36</v>
      </c>
      <c r="D24" s="17"/>
      <c r="E24" s="18"/>
      <c r="F24" s="19">
        <f t="shared" si="0"/>
        <v>0</v>
      </c>
    </row>
    <row r="25" spans="1:6" s="14" customFormat="1" ht="21">
      <c r="A25" s="20">
        <v>36</v>
      </c>
      <c r="B25" s="339"/>
      <c r="C25" s="22" t="s">
        <v>37</v>
      </c>
      <c r="D25" s="23">
        <f>SUM(D26+D30)</f>
        <v>16710</v>
      </c>
      <c r="E25" s="24">
        <f>SUM(E26:E30)</f>
        <v>0</v>
      </c>
      <c r="F25" s="25">
        <f t="shared" si="0"/>
        <v>16710</v>
      </c>
    </row>
    <row r="26" spans="1:6" ht="22.5" customHeight="1">
      <c r="A26" s="369"/>
      <c r="B26" s="370">
        <v>361</v>
      </c>
      <c r="C26" s="371" t="s">
        <v>116</v>
      </c>
      <c r="D26" s="372">
        <f>SUM(D27+D28)</f>
        <v>16000</v>
      </c>
      <c r="E26" s="373">
        <f>SUM(E27+E28)</f>
        <v>0</v>
      </c>
      <c r="F26" s="374">
        <f t="shared" si="0"/>
        <v>16000</v>
      </c>
    </row>
    <row r="27" spans="1:6" ht="22.5" customHeight="1">
      <c r="A27" s="363"/>
      <c r="B27" s="295">
        <v>3611</v>
      </c>
      <c r="C27" s="277" t="s">
        <v>117</v>
      </c>
      <c r="D27" s="17">
        <v>10000</v>
      </c>
      <c r="E27" s="18">
        <v>0</v>
      </c>
      <c r="F27" s="19">
        <f t="shared" si="0"/>
        <v>10000</v>
      </c>
    </row>
    <row r="28" spans="1:6" ht="22.5" customHeight="1">
      <c r="A28" s="278"/>
      <c r="B28" s="340">
        <v>3612</v>
      </c>
      <c r="C28" s="16" t="s">
        <v>118</v>
      </c>
      <c r="D28" s="17">
        <v>6000</v>
      </c>
      <c r="E28" s="18">
        <v>0</v>
      </c>
      <c r="F28" s="19">
        <f t="shared" si="0"/>
        <v>6000</v>
      </c>
    </row>
    <row r="29" spans="1:6" ht="21" hidden="1">
      <c r="A29" s="15"/>
      <c r="B29" s="295">
        <v>362</v>
      </c>
      <c r="C29" s="16" t="s">
        <v>39</v>
      </c>
      <c r="D29" s="17"/>
      <c r="E29" s="18"/>
      <c r="F29" s="19">
        <f t="shared" si="0"/>
        <v>0</v>
      </c>
    </row>
    <row r="30" spans="1:6" ht="24" customHeight="1" thickBot="1">
      <c r="A30" s="369"/>
      <c r="B30" s="370">
        <v>363</v>
      </c>
      <c r="C30" s="371" t="s">
        <v>40</v>
      </c>
      <c r="D30" s="372">
        <v>710</v>
      </c>
      <c r="E30" s="373">
        <v>0</v>
      </c>
      <c r="F30" s="374">
        <f t="shared" si="0"/>
        <v>710</v>
      </c>
    </row>
    <row r="31" spans="1:6" s="14" customFormat="1" ht="23.25" customHeight="1" hidden="1" thickBot="1">
      <c r="A31" s="20">
        <v>37</v>
      </c>
      <c r="B31" s="21"/>
      <c r="C31" s="22" t="s">
        <v>41</v>
      </c>
      <c r="D31" s="23">
        <f>SUM(D32)</f>
        <v>0</v>
      </c>
      <c r="E31" s="24">
        <f>SUM(E32)</f>
        <v>0</v>
      </c>
      <c r="F31" s="25">
        <f t="shared" si="0"/>
        <v>0</v>
      </c>
    </row>
    <row r="32" spans="1:6" ht="23.25" customHeight="1" hidden="1" thickBot="1">
      <c r="A32" s="29"/>
      <c r="B32" s="30">
        <v>371</v>
      </c>
      <c r="C32" s="31" t="s">
        <v>41</v>
      </c>
      <c r="D32" s="32"/>
      <c r="E32" s="33"/>
      <c r="F32" s="34">
        <f t="shared" si="0"/>
        <v>0</v>
      </c>
    </row>
    <row r="33" spans="1:6" ht="26.25" customHeight="1" thickBot="1" thickTop="1">
      <c r="A33" s="381" t="s">
        <v>49</v>
      </c>
      <c r="B33" s="382"/>
      <c r="C33" s="382"/>
      <c r="D33" s="35">
        <f>SUM(D31,D25,D19,D16,D12,D10,D6)</f>
        <v>901860</v>
      </c>
      <c r="E33" s="35">
        <f>SUM(E31,E25,E19,E16,E12,E10,E6)</f>
        <v>75000</v>
      </c>
      <c r="F33" s="35">
        <f t="shared" si="0"/>
        <v>976860</v>
      </c>
    </row>
    <row r="34" spans="1:6" ht="26.25" customHeight="1" thickBot="1" thickTop="1">
      <c r="A34" s="379" t="s">
        <v>54</v>
      </c>
      <c r="B34" s="380"/>
      <c r="C34" s="380"/>
      <c r="D34" s="172">
        <v>245000</v>
      </c>
      <c r="E34" s="172">
        <v>0</v>
      </c>
      <c r="F34" s="172">
        <f t="shared" si="0"/>
        <v>245000</v>
      </c>
    </row>
    <row r="35" spans="1:6" ht="26.25" customHeight="1" thickBot="1" thickTop="1">
      <c r="A35" s="381" t="s">
        <v>51</v>
      </c>
      <c r="B35" s="382"/>
      <c r="C35" s="382"/>
      <c r="D35" s="35">
        <f>SUM(D33:D34)</f>
        <v>1146860</v>
      </c>
      <c r="E35" s="35">
        <f>SUM(E33:E34)</f>
        <v>75000</v>
      </c>
      <c r="F35" s="35">
        <f>SUM(F33:F34)</f>
        <v>1221860</v>
      </c>
    </row>
    <row r="36" spans="1:6" ht="16.5" customHeight="1" thickBot="1" thickTop="1">
      <c r="A36" s="36"/>
      <c r="B36" s="36"/>
      <c r="C36" s="36"/>
      <c r="D36" s="37"/>
      <c r="E36" s="37"/>
      <c r="F36" s="37"/>
    </row>
    <row r="37" spans="1:6" ht="30" customHeight="1" thickBot="1" thickTop="1">
      <c r="A37" s="383" t="s">
        <v>48</v>
      </c>
      <c r="B37" s="384"/>
      <c r="C37" s="384"/>
      <c r="D37" s="384"/>
      <c r="E37" s="384"/>
      <c r="F37" s="385"/>
    </row>
    <row r="38" spans="1:6" s="14" customFormat="1" ht="21.75" hidden="1" thickTop="1">
      <c r="A38" s="38">
        <v>41</v>
      </c>
      <c r="B38" s="39"/>
      <c r="C38" s="40" t="s">
        <v>9</v>
      </c>
      <c r="D38" s="41">
        <f>SUM(D39:D41)</f>
        <v>0</v>
      </c>
      <c r="E38" s="42">
        <f>SUM(E39:E41)</f>
        <v>0</v>
      </c>
      <c r="F38" s="13">
        <f>SUM(D38:E38)</f>
        <v>0</v>
      </c>
    </row>
    <row r="39" spans="1:6" ht="21" hidden="1">
      <c r="A39" s="43"/>
      <c r="B39" s="44">
        <v>411</v>
      </c>
      <c r="C39" s="45" t="s">
        <v>1</v>
      </c>
      <c r="D39" s="46"/>
      <c r="E39" s="27"/>
      <c r="F39" s="28">
        <f aca="true" t="shared" si="1" ref="F39:F134">SUM(D39:E39)</f>
        <v>0</v>
      </c>
    </row>
    <row r="40" spans="1:6" ht="21" hidden="1">
      <c r="A40" s="43"/>
      <c r="B40" s="44">
        <v>412</v>
      </c>
      <c r="C40" s="45" t="s">
        <v>10</v>
      </c>
      <c r="D40" s="46"/>
      <c r="E40" s="27"/>
      <c r="F40" s="28">
        <f t="shared" si="1"/>
        <v>0</v>
      </c>
    </row>
    <row r="41" spans="1:6" ht="21.75" hidden="1" thickTop="1">
      <c r="A41" s="307"/>
      <c r="B41" s="308">
        <v>413</v>
      </c>
      <c r="C41" s="309" t="s">
        <v>2</v>
      </c>
      <c r="D41" s="310"/>
      <c r="E41" s="144"/>
      <c r="F41" s="145">
        <f t="shared" si="1"/>
        <v>0</v>
      </c>
    </row>
    <row r="42" spans="1:6" s="14" customFormat="1" ht="22.5" thickBot="1" thickTop="1">
      <c r="A42" s="317">
        <v>42</v>
      </c>
      <c r="B42" s="318"/>
      <c r="C42" s="319" t="s">
        <v>3</v>
      </c>
      <c r="D42" s="320">
        <f>SUM(D44+D49+D51+D75+D86)</f>
        <v>876123</v>
      </c>
      <c r="E42" s="322">
        <f>SUM(E44+E49+E51+E75+E86)</f>
        <v>62000</v>
      </c>
      <c r="F42" s="321">
        <f>SUM(D42+E42)</f>
        <v>938123</v>
      </c>
    </row>
    <row r="43" spans="1:6" ht="29.25" customHeight="1" hidden="1">
      <c r="A43" s="311"/>
      <c r="B43" s="312">
        <v>421</v>
      </c>
      <c r="C43" s="313" t="s">
        <v>11</v>
      </c>
      <c r="D43" s="314"/>
      <c r="E43" s="315"/>
      <c r="F43" s="316">
        <f t="shared" si="1"/>
        <v>0</v>
      </c>
    </row>
    <row r="44" spans="1:6" ht="42.75" thickTop="1">
      <c r="A44" s="298"/>
      <c r="B44" s="299">
        <v>422</v>
      </c>
      <c r="C44" s="300" t="s">
        <v>12</v>
      </c>
      <c r="D44" s="301">
        <f>SUM(D46)</f>
        <v>102000</v>
      </c>
      <c r="E44" s="302">
        <f>SUM(E46)</f>
        <v>0</v>
      </c>
      <c r="F44" s="303">
        <f>SUM(D44+E44)</f>
        <v>102000</v>
      </c>
    </row>
    <row r="45" spans="1:6" ht="22.5" customHeight="1" hidden="1">
      <c r="A45" s="43"/>
      <c r="B45" s="44">
        <v>423</v>
      </c>
      <c r="C45" s="45" t="s">
        <v>13</v>
      </c>
      <c r="D45" s="46"/>
      <c r="E45" s="27"/>
      <c r="F45" s="28">
        <f t="shared" si="1"/>
        <v>0</v>
      </c>
    </row>
    <row r="46" spans="1:6" ht="22.5" customHeight="1">
      <c r="A46" s="285"/>
      <c r="B46" s="286">
        <v>4221</v>
      </c>
      <c r="C46" s="287" t="s">
        <v>119</v>
      </c>
      <c r="D46" s="288">
        <f>SUM(D47+D48)</f>
        <v>102000</v>
      </c>
      <c r="E46" s="289">
        <f>SUM(E47+E48)</f>
        <v>0</v>
      </c>
      <c r="F46" s="290">
        <f>SUM(D46+E46)</f>
        <v>102000</v>
      </c>
    </row>
    <row r="47" spans="1:6" ht="22.5" customHeight="1">
      <c r="A47" s="43"/>
      <c r="B47" s="44">
        <v>42211</v>
      </c>
      <c r="C47" s="45" t="s">
        <v>120</v>
      </c>
      <c r="D47" s="46">
        <v>30000</v>
      </c>
      <c r="E47" s="27"/>
      <c r="F47" s="284">
        <f t="shared" si="1"/>
        <v>30000</v>
      </c>
    </row>
    <row r="48" spans="1:6" ht="22.5" customHeight="1">
      <c r="A48" s="43"/>
      <c r="B48" s="44">
        <v>42212</v>
      </c>
      <c r="C48" s="45" t="s">
        <v>121</v>
      </c>
      <c r="D48" s="46">
        <v>72000</v>
      </c>
      <c r="E48" s="27"/>
      <c r="F48" s="284">
        <f t="shared" si="1"/>
        <v>72000</v>
      </c>
    </row>
    <row r="49" spans="1:6" ht="21">
      <c r="A49" s="298"/>
      <c r="B49" s="299">
        <v>424</v>
      </c>
      <c r="C49" s="300" t="s">
        <v>14</v>
      </c>
      <c r="D49" s="301">
        <f>SUM(D50)</f>
        <v>1700</v>
      </c>
      <c r="E49" s="302">
        <f>SUM(E50)</f>
        <v>0</v>
      </c>
      <c r="F49" s="303">
        <f>SUM(D49+E49)</f>
        <v>1700</v>
      </c>
    </row>
    <row r="50" spans="1:6" ht="21">
      <c r="A50" s="285"/>
      <c r="B50" s="286">
        <v>4242</v>
      </c>
      <c r="C50" s="287" t="s">
        <v>122</v>
      </c>
      <c r="D50" s="288">
        <v>1700</v>
      </c>
      <c r="E50" s="289"/>
      <c r="F50" s="290">
        <f t="shared" si="1"/>
        <v>1700</v>
      </c>
    </row>
    <row r="51" spans="1:11" ht="21">
      <c r="A51" s="298"/>
      <c r="B51" s="299">
        <v>425</v>
      </c>
      <c r="C51" s="300" t="s">
        <v>5</v>
      </c>
      <c r="D51" s="301">
        <f>SUM(D52+D57+D61+D64+D66+D68+D70)</f>
        <v>628560</v>
      </c>
      <c r="E51" s="354">
        <f>SUM(E52+E57+E61+E64+E66+E68+E70)</f>
        <v>7000</v>
      </c>
      <c r="F51" s="303">
        <f>SUM(D51+E51)</f>
        <v>635560</v>
      </c>
      <c r="J51" s="53"/>
      <c r="K51" s="53"/>
    </row>
    <row r="52" spans="1:11" ht="21">
      <c r="A52" s="285"/>
      <c r="B52" s="286">
        <v>4251</v>
      </c>
      <c r="C52" s="287" t="s">
        <v>123</v>
      </c>
      <c r="D52" s="288">
        <f>SUM(D53:D56)</f>
        <v>15100</v>
      </c>
      <c r="E52" s="289">
        <f>SUM(E53:E56)</f>
        <v>0</v>
      </c>
      <c r="F52" s="290">
        <f>SUM(D52+E52)</f>
        <v>15100</v>
      </c>
      <c r="J52" s="53"/>
      <c r="K52" s="53"/>
    </row>
    <row r="53" spans="1:11" ht="21">
      <c r="A53" s="43"/>
      <c r="B53" s="44">
        <v>42511</v>
      </c>
      <c r="C53" s="45" t="s">
        <v>124</v>
      </c>
      <c r="D53" s="46">
        <v>1900</v>
      </c>
      <c r="E53" s="27"/>
      <c r="F53" s="284">
        <f t="shared" si="1"/>
        <v>1900</v>
      </c>
      <c r="J53" s="53"/>
      <c r="K53" s="53"/>
    </row>
    <row r="54" spans="1:11" ht="21">
      <c r="A54" s="43"/>
      <c r="B54" s="44">
        <v>42512</v>
      </c>
      <c r="C54" s="45" t="s">
        <v>125</v>
      </c>
      <c r="D54" s="46">
        <v>2400</v>
      </c>
      <c r="E54" s="27"/>
      <c r="F54" s="284">
        <f t="shared" si="1"/>
        <v>2400</v>
      </c>
      <c r="J54" s="53"/>
      <c r="K54" s="53"/>
    </row>
    <row r="55" spans="1:11" ht="21">
      <c r="A55" s="43"/>
      <c r="B55" s="44">
        <v>42513</v>
      </c>
      <c r="C55" s="45" t="s">
        <v>126</v>
      </c>
      <c r="D55" s="46">
        <v>800</v>
      </c>
      <c r="E55" s="27"/>
      <c r="F55" s="284">
        <f t="shared" si="1"/>
        <v>800</v>
      </c>
      <c r="J55" s="53"/>
      <c r="K55" s="53"/>
    </row>
    <row r="56" spans="1:11" ht="21">
      <c r="A56" s="43"/>
      <c r="B56" s="44">
        <v>42519</v>
      </c>
      <c r="C56" s="45" t="s">
        <v>127</v>
      </c>
      <c r="D56" s="46">
        <v>10000</v>
      </c>
      <c r="E56" s="27"/>
      <c r="F56" s="284">
        <f t="shared" si="1"/>
        <v>10000</v>
      </c>
      <c r="J56" s="53"/>
      <c r="K56" s="53"/>
    </row>
    <row r="57" spans="1:11" ht="21">
      <c r="A57" s="285"/>
      <c r="B57" s="286">
        <v>4252</v>
      </c>
      <c r="C57" s="287" t="s">
        <v>128</v>
      </c>
      <c r="D57" s="288">
        <f>SUM(D58:D60)</f>
        <v>513000</v>
      </c>
      <c r="E57" s="289">
        <f>SUM(E58:E60)</f>
        <v>7000</v>
      </c>
      <c r="F57" s="290">
        <f>SUM(D57+E57)</f>
        <v>520000</v>
      </c>
      <c r="J57" s="53"/>
      <c r="K57" s="53"/>
    </row>
    <row r="58" spans="1:11" ht="42">
      <c r="A58" s="279"/>
      <c r="B58" s="359">
        <v>42521</v>
      </c>
      <c r="C58" s="281" t="s">
        <v>129</v>
      </c>
      <c r="D58" s="282">
        <v>500000</v>
      </c>
      <c r="E58" s="283"/>
      <c r="F58" s="284">
        <f t="shared" si="1"/>
        <v>500000</v>
      </c>
      <c r="J58" s="53"/>
      <c r="K58" s="53"/>
    </row>
    <row r="59" spans="1:11" ht="42">
      <c r="A59" s="279"/>
      <c r="B59" s="359">
        <v>42522</v>
      </c>
      <c r="C59" s="281" t="s">
        <v>130</v>
      </c>
      <c r="D59" s="282">
        <v>10000</v>
      </c>
      <c r="E59" s="283"/>
      <c r="F59" s="284">
        <f t="shared" si="1"/>
        <v>10000</v>
      </c>
      <c r="J59" s="53"/>
      <c r="K59" s="53"/>
    </row>
    <row r="60" spans="1:11" ht="42">
      <c r="A60" s="279"/>
      <c r="B60" s="359">
        <v>42523</v>
      </c>
      <c r="C60" s="281" t="s">
        <v>131</v>
      </c>
      <c r="D60" s="282">
        <v>3000</v>
      </c>
      <c r="E60" s="283">
        <v>7000</v>
      </c>
      <c r="F60" s="284">
        <f t="shared" si="1"/>
        <v>10000</v>
      </c>
      <c r="J60" s="53"/>
      <c r="K60" s="53"/>
    </row>
    <row r="61" spans="1:11" ht="21">
      <c r="A61" s="285"/>
      <c r="B61" s="286">
        <v>4253</v>
      </c>
      <c r="C61" s="287" t="s">
        <v>132</v>
      </c>
      <c r="D61" s="288">
        <f>SUM(D62+D63)</f>
        <v>5360</v>
      </c>
      <c r="E61" s="289">
        <f>SUM(E62+E63)</f>
        <v>0</v>
      </c>
      <c r="F61" s="290">
        <f>SUM(D61+E61)</f>
        <v>5360</v>
      </c>
      <c r="J61" s="53"/>
      <c r="K61" s="53"/>
    </row>
    <row r="62" spans="1:11" ht="21">
      <c r="A62" s="279"/>
      <c r="B62" s="280">
        <v>42531</v>
      </c>
      <c r="C62" s="281" t="s">
        <v>133</v>
      </c>
      <c r="D62" s="282">
        <v>960</v>
      </c>
      <c r="E62" s="283"/>
      <c r="F62" s="284">
        <f t="shared" si="1"/>
        <v>960</v>
      </c>
      <c r="J62" s="53"/>
      <c r="K62" s="53"/>
    </row>
    <row r="63" spans="1:11" ht="21">
      <c r="A63" s="279"/>
      <c r="B63" s="280">
        <v>42539</v>
      </c>
      <c r="C63" s="281" t="s">
        <v>134</v>
      </c>
      <c r="D63" s="282">
        <v>4400</v>
      </c>
      <c r="E63" s="283"/>
      <c r="F63" s="284">
        <f t="shared" si="1"/>
        <v>4400</v>
      </c>
      <c r="J63" s="53"/>
      <c r="K63" s="53"/>
    </row>
    <row r="64" spans="1:11" ht="21">
      <c r="A64" s="285"/>
      <c r="B64" s="286">
        <v>4256</v>
      </c>
      <c r="C64" s="287" t="s">
        <v>135</v>
      </c>
      <c r="D64" s="288">
        <f>SUM(D65)</f>
        <v>38100</v>
      </c>
      <c r="E64" s="289">
        <f>SUM(E65)</f>
        <v>0</v>
      </c>
      <c r="F64" s="290">
        <f>SUM(D64+E64)</f>
        <v>38100</v>
      </c>
      <c r="J64" s="53"/>
      <c r="K64" s="53"/>
    </row>
    <row r="65" spans="1:11" ht="21">
      <c r="A65" s="279"/>
      <c r="B65" s="280">
        <v>42561</v>
      </c>
      <c r="C65" s="281" t="s">
        <v>136</v>
      </c>
      <c r="D65" s="282">
        <v>38100</v>
      </c>
      <c r="E65" s="283"/>
      <c r="F65" s="284">
        <f t="shared" si="1"/>
        <v>38100</v>
      </c>
      <c r="J65" s="53"/>
      <c r="K65" s="53"/>
    </row>
    <row r="66" spans="1:11" ht="21">
      <c r="A66" s="285"/>
      <c r="B66" s="286">
        <v>4257</v>
      </c>
      <c r="C66" s="287" t="s">
        <v>137</v>
      </c>
      <c r="D66" s="288">
        <f>SUM(D67)</f>
        <v>1000</v>
      </c>
      <c r="E66" s="289">
        <f>SUM(E67)</f>
        <v>0</v>
      </c>
      <c r="F66" s="290">
        <f t="shared" si="1"/>
        <v>1000</v>
      </c>
      <c r="J66" s="53"/>
      <c r="K66" s="53"/>
    </row>
    <row r="67" spans="1:11" ht="21">
      <c r="A67" s="279"/>
      <c r="B67" s="280">
        <v>42571</v>
      </c>
      <c r="C67" s="281" t="s">
        <v>138</v>
      </c>
      <c r="D67" s="282">
        <v>1000</v>
      </c>
      <c r="E67" s="283"/>
      <c r="F67" s="284">
        <f t="shared" si="1"/>
        <v>1000</v>
      </c>
      <c r="J67" s="53"/>
      <c r="K67" s="53"/>
    </row>
    <row r="68" spans="1:11" ht="21">
      <c r="A68" s="285"/>
      <c r="B68" s="286">
        <v>4258</v>
      </c>
      <c r="C68" s="287" t="s">
        <v>139</v>
      </c>
      <c r="D68" s="288">
        <f>SUM(D69)</f>
        <v>1000</v>
      </c>
      <c r="E68" s="289">
        <f>SUM(E69)</f>
        <v>0</v>
      </c>
      <c r="F68" s="290">
        <f>SUM(D68+E68)</f>
        <v>1000</v>
      </c>
      <c r="J68" s="53"/>
      <c r="K68" s="53"/>
    </row>
    <row r="69" spans="1:11" ht="21">
      <c r="A69" s="279"/>
      <c r="B69" s="280">
        <v>42589</v>
      </c>
      <c r="C69" s="281" t="s">
        <v>140</v>
      </c>
      <c r="D69" s="282">
        <v>1000</v>
      </c>
      <c r="E69" s="283"/>
      <c r="F69" s="284">
        <f t="shared" si="1"/>
        <v>1000</v>
      </c>
      <c r="J69" s="53"/>
      <c r="K69" s="53"/>
    </row>
    <row r="70" spans="1:11" ht="21">
      <c r="A70" s="285"/>
      <c r="B70" s="286">
        <v>4259</v>
      </c>
      <c r="C70" s="287" t="s">
        <v>141</v>
      </c>
      <c r="D70" s="288">
        <f>SUM(D71:D74)</f>
        <v>55000</v>
      </c>
      <c r="E70" s="289">
        <f>SUM(E71:E74)</f>
        <v>0</v>
      </c>
      <c r="F70" s="290">
        <f>SUM(D70+E70)</f>
        <v>55000</v>
      </c>
      <c r="J70" s="53"/>
      <c r="K70" s="53"/>
    </row>
    <row r="71" spans="1:11" ht="42">
      <c r="A71" s="279"/>
      <c r="B71" s="358">
        <v>42591</v>
      </c>
      <c r="C71" s="281" t="s">
        <v>142</v>
      </c>
      <c r="D71" s="282">
        <v>2000</v>
      </c>
      <c r="E71" s="283"/>
      <c r="F71" s="284">
        <f t="shared" si="1"/>
        <v>2000</v>
      </c>
      <c r="J71" s="53"/>
      <c r="K71" s="53"/>
    </row>
    <row r="72" spans="1:11" ht="21">
      <c r="A72" s="279"/>
      <c r="B72" s="280">
        <v>42594</v>
      </c>
      <c r="C72" s="281" t="s">
        <v>143</v>
      </c>
      <c r="D72" s="282">
        <v>7900</v>
      </c>
      <c r="E72" s="283"/>
      <c r="F72" s="284">
        <f t="shared" si="1"/>
        <v>7900</v>
      </c>
      <c r="J72" s="53"/>
      <c r="K72" s="53"/>
    </row>
    <row r="73" spans="1:11" ht="21">
      <c r="A73" s="279"/>
      <c r="B73" s="280">
        <v>42595</v>
      </c>
      <c r="C73" s="281" t="s">
        <v>144</v>
      </c>
      <c r="D73" s="282">
        <v>100</v>
      </c>
      <c r="E73" s="283"/>
      <c r="F73" s="284">
        <f t="shared" si="1"/>
        <v>100</v>
      </c>
      <c r="J73" s="53"/>
      <c r="K73" s="53"/>
    </row>
    <row r="74" spans="1:11" ht="42">
      <c r="A74" s="279"/>
      <c r="B74" s="358">
        <v>42599</v>
      </c>
      <c r="C74" s="281" t="s">
        <v>145</v>
      </c>
      <c r="D74" s="282">
        <v>45000</v>
      </c>
      <c r="E74" s="283"/>
      <c r="F74" s="284">
        <f t="shared" si="1"/>
        <v>45000</v>
      </c>
      <c r="J74" s="53"/>
      <c r="K74" s="53"/>
    </row>
    <row r="75" spans="1:6" ht="21">
      <c r="A75" s="298"/>
      <c r="B75" s="299">
        <v>426</v>
      </c>
      <c r="C75" s="300" t="s">
        <v>4</v>
      </c>
      <c r="D75" s="357">
        <f>SUM(D76+D81+D83)</f>
        <v>64400</v>
      </c>
      <c r="E75" s="302">
        <f>SUM(E76+E81+E83)</f>
        <v>45000</v>
      </c>
      <c r="F75" s="303">
        <f>SUM(D75+E75)</f>
        <v>109400</v>
      </c>
    </row>
    <row r="76" spans="1:6" ht="21">
      <c r="A76" s="285"/>
      <c r="B76" s="286">
        <v>4261</v>
      </c>
      <c r="C76" s="287" t="s">
        <v>146</v>
      </c>
      <c r="D76" s="288">
        <f>SUM(D77:D80)</f>
        <v>42200</v>
      </c>
      <c r="E76" s="289">
        <f>SUM(E77:E80)</f>
        <v>45000</v>
      </c>
      <c r="F76" s="290">
        <f>SUM(D76+E76)</f>
        <v>87200</v>
      </c>
    </row>
    <row r="77" spans="1:6" ht="21">
      <c r="A77" s="279"/>
      <c r="B77" s="280">
        <v>42611</v>
      </c>
      <c r="C77" s="281" t="s">
        <v>147</v>
      </c>
      <c r="D77" s="282">
        <v>6000</v>
      </c>
      <c r="E77" s="283"/>
      <c r="F77" s="284">
        <f t="shared" si="1"/>
        <v>6000</v>
      </c>
    </row>
    <row r="78" spans="1:6" ht="22.5" customHeight="1">
      <c r="A78" s="279"/>
      <c r="B78" s="280">
        <v>42612</v>
      </c>
      <c r="C78" s="281" t="s">
        <v>148</v>
      </c>
      <c r="D78" s="282">
        <v>1100</v>
      </c>
      <c r="E78" s="283"/>
      <c r="F78" s="284">
        <f t="shared" si="1"/>
        <v>1100</v>
      </c>
    </row>
    <row r="79" spans="1:6" ht="21">
      <c r="A79" s="279"/>
      <c r="B79" s="280">
        <v>42614</v>
      </c>
      <c r="C79" s="281" t="s">
        <v>149</v>
      </c>
      <c r="D79" s="282">
        <v>100</v>
      </c>
      <c r="E79" s="283"/>
      <c r="F79" s="284">
        <f t="shared" si="1"/>
        <v>100</v>
      </c>
    </row>
    <row r="80" spans="1:6" ht="21">
      <c r="A80" s="305"/>
      <c r="B80" s="306">
        <v>42615</v>
      </c>
      <c r="C80" s="281" t="s">
        <v>150</v>
      </c>
      <c r="D80" s="282">
        <v>35000</v>
      </c>
      <c r="E80" s="283">
        <v>45000</v>
      </c>
      <c r="F80" s="284">
        <f t="shared" si="1"/>
        <v>80000</v>
      </c>
    </row>
    <row r="81" spans="1:6" ht="21">
      <c r="A81" s="285"/>
      <c r="B81" s="286">
        <v>4263</v>
      </c>
      <c r="C81" s="287" t="s">
        <v>151</v>
      </c>
      <c r="D81" s="288">
        <f>SUM(D82)</f>
        <v>14000</v>
      </c>
      <c r="E81" s="289">
        <f>SUM(E82)</f>
        <v>0</v>
      </c>
      <c r="F81" s="290">
        <f>SUM(D81+E81)</f>
        <v>14000</v>
      </c>
    </row>
    <row r="82" spans="1:6" ht="21">
      <c r="A82" s="279"/>
      <c r="B82" s="280">
        <v>42634</v>
      </c>
      <c r="C82" s="281" t="s">
        <v>152</v>
      </c>
      <c r="D82" s="282">
        <v>14000</v>
      </c>
      <c r="E82" s="283"/>
      <c r="F82" s="284">
        <f t="shared" si="1"/>
        <v>14000</v>
      </c>
    </row>
    <row r="83" spans="1:6" ht="21">
      <c r="A83" s="285"/>
      <c r="B83" s="286">
        <v>4264</v>
      </c>
      <c r="C83" s="287" t="s">
        <v>153</v>
      </c>
      <c r="D83" s="356">
        <f>SUM(D84+D85)</f>
        <v>8200</v>
      </c>
      <c r="E83" s="289">
        <f>SUM(E84+E85)</f>
        <v>0</v>
      </c>
      <c r="F83" s="290">
        <f t="shared" si="1"/>
        <v>8200</v>
      </c>
    </row>
    <row r="84" spans="1:6" ht="21">
      <c r="A84" s="279"/>
      <c r="B84" s="280">
        <v>42641</v>
      </c>
      <c r="C84" s="281" t="s">
        <v>155</v>
      </c>
      <c r="D84" s="282">
        <v>5000</v>
      </c>
      <c r="E84" s="283"/>
      <c r="F84" s="284">
        <f t="shared" si="1"/>
        <v>5000</v>
      </c>
    </row>
    <row r="85" spans="1:6" ht="21">
      <c r="A85" s="279"/>
      <c r="B85" s="280">
        <v>42642</v>
      </c>
      <c r="C85" s="281" t="s">
        <v>154</v>
      </c>
      <c r="D85" s="282">
        <v>3200</v>
      </c>
      <c r="E85" s="283"/>
      <c r="F85" s="284">
        <f t="shared" si="1"/>
        <v>3200</v>
      </c>
    </row>
    <row r="86" spans="1:6" ht="19.5" customHeight="1">
      <c r="A86" s="298"/>
      <c r="B86" s="299">
        <v>429</v>
      </c>
      <c r="C86" s="300" t="s">
        <v>15</v>
      </c>
      <c r="D86" s="357">
        <f>SUM(D87+D91+D92+D93)</f>
        <v>79463</v>
      </c>
      <c r="E86" s="302">
        <f>SUM(E87+E91+E92+E93)</f>
        <v>10000</v>
      </c>
      <c r="F86" s="303">
        <f>SUM(D86+E86)</f>
        <v>89463</v>
      </c>
    </row>
    <row r="87" spans="1:6" ht="20.25" customHeight="1">
      <c r="A87" s="285"/>
      <c r="B87" s="286">
        <v>4291</v>
      </c>
      <c r="C87" s="287" t="s">
        <v>156</v>
      </c>
      <c r="D87" s="288">
        <f>SUM(D88:D90)</f>
        <v>19791</v>
      </c>
      <c r="E87" s="289">
        <f>SUM(E88:E90)</f>
        <v>0</v>
      </c>
      <c r="F87" s="290">
        <f t="shared" si="1"/>
        <v>19791</v>
      </c>
    </row>
    <row r="88" spans="1:6" ht="20.25" customHeight="1">
      <c r="A88" s="43"/>
      <c r="B88" s="44">
        <v>42911</v>
      </c>
      <c r="C88" s="45" t="s">
        <v>157</v>
      </c>
      <c r="D88" s="46">
        <v>13030</v>
      </c>
      <c r="E88" s="27"/>
      <c r="F88" s="284">
        <f t="shared" si="1"/>
        <v>13030</v>
      </c>
    </row>
    <row r="89" spans="1:6" ht="20.25" customHeight="1">
      <c r="A89" s="43"/>
      <c r="B89" s="44">
        <v>42912</v>
      </c>
      <c r="C89" s="45" t="s">
        <v>158</v>
      </c>
      <c r="D89" s="46">
        <v>900</v>
      </c>
      <c r="E89" s="27"/>
      <c r="F89" s="284">
        <f t="shared" si="1"/>
        <v>900</v>
      </c>
    </row>
    <row r="90" spans="1:6" ht="20.25" customHeight="1">
      <c r="A90" s="43"/>
      <c r="B90" s="44">
        <v>42913</v>
      </c>
      <c r="C90" s="45" t="s">
        <v>159</v>
      </c>
      <c r="D90" s="46">
        <v>5861</v>
      </c>
      <c r="E90" s="27"/>
      <c r="F90" s="284">
        <f t="shared" si="1"/>
        <v>5861</v>
      </c>
    </row>
    <row r="91" spans="1:6" ht="20.25" customHeight="1">
      <c r="A91" s="285"/>
      <c r="B91" s="286">
        <v>4292</v>
      </c>
      <c r="C91" s="287" t="s">
        <v>160</v>
      </c>
      <c r="D91" s="288">
        <v>3000</v>
      </c>
      <c r="E91" s="289">
        <v>0</v>
      </c>
      <c r="F91" s="290">
        <f>SUM(D91+E91)</f>
        <v>3000</v>
      </c>
    </row>
    <row r="92" spans="1:6" ht="20.25" customHeight="1">
      <c r="A92" s="285"/>
      <c r="B92" s="286">
        <v>4294</v>
      </c>
      <c r="C92" s="287" t="s">
        <v>161</v>
      </c>
      <c r="D92" s="288">
        <v>6300</v>
      </c>
      <c r="E92" s="289">
        <v>0</v>
      </c>
      <c r="F92" s="290">
        <f>SUM(D92+E92)</f>
        <v>6300</v>
      </c>
    </row>
    <row r="93" spans="1:6" ht="20.25" customHeight="1">
      <c r="A93" s="285"/>
      <c r="B93" s="286">
        <v>4295</v>
      </c>
      <c r="C93" s="287" t="s">
        <v>15</v>
      </c>
      <c r="D93" s="356">
        <f>SUM(D94+D95)</f>
        <v>50372</v>
      </c>
      <c r="E93" s="289">
        <f>SUM(E94+E95)</f>
        <v>10000</v>
      </c>
      <c r="F93" s="290">
        <f>SUM(D93+E93)</f>
        <v>60372</v>
      </c>
    </row>
    <row r="94" spans="1:6" ht="42" customHeight="1">
      <c r="A94" s="291"/>
      <c r="B94" s="296">
        <v>42951</v>
      </c>
      <c r="C94" s="292" t="s">
        <v>162</v>
      </c>
      <c r="D94" s="348">
        <v>500</v>
      </c>
      <c r="E94" s="293"/>
      <c r="F94" s="294">
        <f t="shared" si="1"/>
        <v>500</v>
      </c>
    </row>
    <row r="95" spans="1:6" ht="21" customHeight="1">
      <c r="A95" s="291"/>
      <c r="B95" s="296">
        <v>42959</v>
      </c>
      <c r="C95" s="292" t="s">
        <v>25</v>
      </c>
      <c r="D95" s="341">
        <f>SUM(D96:D103)</f>
        <v>49872</v>
      </c>
      <c r="E95" s="293">
        <f>SUM(E96:E103)</f>
        <v>10000</v>
      </c>
      <c r="F95" s="294">
        <f>SUM(D95+E95)</f>
        <v>59872</v>
      </c>
    </row>
    <row r="96" spans="1:6" ht="43.5" customHeight="1">
      <c r="A96" s="43"/>
      <c r="B96" s="295">
        <v>429591</v>
      </c>
      <c r="C96" s="45" t="s">
        <v>163</v>
      </c>
      <c r="D96" s="46">
        <v>2000</v>
      </c>
      <c r="E96" s="27"/>
      <c r="F96" s="284">
        <f t="shared" si="1"/>
        <v>2000</v>
      </c>
    </row>
    <row r="97" spans="1:6" ht="21" customHeight="1">
      <c r="A97" s="43"/>
      <c r="B97" s="295">
        <v>429592</v>
      </c>
      <c r="C97" s="45" t="s">
        <v>164</v>
      </c>
      <c r="D97" s="46">
        <v>5000</v>
      </c>
      <c r="E97" s="27"/>
      <c r="F97" s="284">
        <f t="shared" si="1"/>
        <v>5000</v>
      </c>
    </row>
    <row r="98" spans="1:6" ht="21" customHeight="1">
      <c r="A98" s="43"/>
      <c r="B98" s="295">
        <v>429593</v>
      </c>
      <c r="C98" s="45" t="s">
        <v>165</v>
      </c>
      <c r="D98" s="46">
        <v>12000</v>
      </c>
      <c r="E98" s="27"/>
      <c r="F98" s="284">
        <f t="shared" si="1"/>
        <v>12000</v>
      </c>
    </row>
    <row r="99" spans="1:6" ht="21" customHeight="1">
      <c r="A99" s="43"/>
      <c r="B99" s="295">
        <v>429594</v>
      </c>
      <c r="C99" s="45" t="s">
        <v>166</v>
      </c>
      <c r="D99" s="46">
        <v>3000</v>
      </c>
      <c r="E99" s="27"/>
      <c r="F99" s="284">
        <f t="shared" si="1"/>
        <v>3000</v>
      </c>
    </row>
    <row r="100" spans="1:6" ht="21" customHeight="1">
      <c r="A100" s="43"/>
      <c r="B100" s="295">
        <v>429595</v>
      </c>
      <c r="C100" s="45" t="s">
        <v>167</v>
      </c>
      <c r="D100" s="46">
        <v>8572</v>
      </c>
      <c r="E100" s="27">
        <v>10000</v>
      </c>
      <c r="F100" s="284">
        <f t="shared" si="1"/>
        <v>18572</v>
      </c>
    </row>
    <row r="101" spans="1:6" ht="21" customHeight="1">
      <c r="A101" s="43"/>
      <c r="B101" s="295">
        <v>429596</v>
      </c>
      <c r="C101" s="45" t="s">
        <v>168</v>
      </c>
      <c r="D101" s="46">
        <v>800</v>
      </c>
      <c r="E101" s="27"/>
      <c r="F101" s="284">
        <f t="shared" si="1"/>
        <v>800</v>
      </c>
    </row>
    <row r="102" spans="1:6" ht="21" customHeight="1">
      <c r="A102" s="43"/>
      <c r="B102" s="295">
        <v>429597</v>
      </c>
      <c r="C102" s="45" t="s">
        <v>169</v>
      </c>
      <c r="D102" s="46">
        <v>3500</v>
      </c>
      <c r="E102" s="27"/>
      <c r="F102" s="284">
        <f t="shared" si="1"/>
        <v>3500</v>
      </c>
    </row>
    <row r="103" spans="1:6" ht="21" customHeight="1">
      <c r="A103" s="43"/>
      <c r="B103" s="295">
        <v>429598</v>
      </c>
      <c r="C103" s="45" t="s">
        <v>170</v>
      </c>
      <c r="D103" s="46">
        <v>15000</v>
      </c>
      <c r="E103" s="27"/>
      <c r="F103" s="284">
        <f t="shared" si="1"/>
        <v>15000</v>
      </c>
    </row>
    <row r="104" spans="1:6" s="14" customFormat="1" ht="21">
      <c r="A104" s="47">
        <v>43</v>
      </c>
      <c r="B104" s="48"/>
      <c r="C104" s="49" t="s">
        <v>16</v>
      </c>
      <c r="D104" s="50">
        <f>SUM(D105)</f>
        <v>35000</v>
      </c>
      <c r="E104" s="51">
        <f>SUM(E105)</f>
        <v>0</v>
      </c>
      <c r="F104" s="52">
        <f t="shared" si="1"/>
        <v>35000</v>
      </c>
    </row>
    <row r="105" spans="1:6" ht="21">
      <c r="A105" s="298"/>
      <c r="B105" s="299">
        <v>431</v>
      </c>
      <c r="C105" s="300" t="s">
        <v>17</v>
      </c>
      <c r="D105" s="301">
        <f>SUM(D106)</f>
        <v>35000</v>
      </c>
      <c r="E105" s="302">
        <f>SUM(E106)</f>
        <v>0</v>
      </c>
      <c r="F105" s="303">
        <f t="shared" si="1"/>
        <v>35000</v>
      </c>
    </row>
    <row r="106" spans="1:6" ht="21">
      <c r="A106" s="285"/>
      <c r="B106" s="286">
        <v>4311</v>
      </c>
      <c r="C106" s="287" t="s">
        <v>17</v>
      </c>
      <c r="D106" s="288">
        <v>35000</v>
      </c>
      <c r="E106" s="289"/>
      <c r="F106" s="290">
        <f t="shared" si="1"/>
        <v>35000</v>
      </c>
    </row>
    <row r="107" spans="1:6" s="14" customFormat="1" ht="21">
      <c r="A107" s="47">
        <v>44</v>
      </c>
      <c r="B107" s="48"/>
      <c r="C107" s="49" t="s">
        <v>18</v>
      </c>
      <c r="D107" s="50">
        <f>SUM(D110)</f>
        <v>2000</v>
      </c>
      <c r="E107" s="51">
        <f>SUM(E110)</f>
        <v>0</v>
      </c>
      <c r="F107" s="52">
        <f t="shared" si="1"/>
        <v>2000</v>
      </c>
    </row>
    <row r="108" spans="1:6" ht="21" hidden="1">
      <c r="A108" s="43"/>
      <c r="B108" s="44">
        <v>441</v>
      </c>
      <c r="C108" s="45" t="s">
        <v>19</v>
      </c>
      <c r="D108" s="46"/>
      <c r="E108" s="27"/>
      <c r="F108" s="28">
        <f t="shared" si="1"/>
        <v>0</v>
      </c>
    </row>
    <row r="109" spans="1:6" ht="0.75" customHeight="1">
      <c r="A109" s="43"/>
      <c r="B109" s="44">
        <v>442</v>
      </c>
      <c r="C109" s="45" t="s">
        <v>20</v>
      </c>
      <c r="D109" s="46"/>
      <c r="E109" s="27"/>
      <c r="F109" s="28">
        <f t="shared" si="1"/>
        <v>0</v>
      </c>
    </row>
    <row r="110" spans="1:6" ht="21">
      <c r="A110" s="298"/>
      <c r="B110" s="299">
        <v>443</v>
      </c>
      <c r="C110" s="300" t="s">
        <v>21</v>
      </c>
      <c r="D110" s="301">
        <f>SUM(D111)</f>
        <v>2000</v>
      </c>
      <c r="E110" s="302">
        <f>SUM(E111)</f>
        <v>0</v>
      </c>
      <c r="F110" s="303">
        <f t="shared" si="1"/>
        <v>2000</v>
      </c>
    </row>
    <row r="111" spans="1:6" ht="21">
      <c r="A111" s="285"/>
      <c r="B111" s="286">
        <v>4431</v>
      </c>
      <c r="C111" s="287" t="s">
        <v>171</v>
      </c>
      <c r="D111" s="288">
        <f>SUM(D112)</f>
        <v>2000</v>
      </c>
      <c r="E111" s="289">
        <f>SUM(E112)</f>
        <v>0</v>
      </c>
      <c r="F111" s="290">
        <f t="shared" si="1"/>
        <v>2000</v>
      </c>
    </row>
    <row r="112" spans="1:6" ht="21">
      <c r="A112" s="43"/>
      <c r="B112" s="44">
        <v>44311</v>
      </c>
      <c r="C112" s="45" t="s">
        <v>172</v>
      </c>
      <c r="D112" s="46">
        <v>2000</v>
      </c>
      <c r="E112" s="27"/>
      <c r="F112" s="28">
        <f t="shared" si="1"/>
        <v>2000</v>
      </c>
    </row>
    <row r="113" spans="1:6" s="14" customFormat="1" ht="21">
      <c r="A113" s="47">
        <v>45</v>
      </c>
      <c r="B113" s="48"/>
      <c r="C113" s="49" t="s">
        <v>0</v>
      </c>
      <c r="D113" s="50">
        <f>SUM(D114:D115)</f>
        <v>3000</v>
      </c>
      <c r="E113" s="51">
        <f>SUM(E114:E115)</f>
        <v>0</v>
      </c>
      <c r="F113" s="52">
        <f t="shared" si="1"/>
        <v>3000</v>
      </c>
    </row>
    <row r="114" spans="1:6" ht="21">
      <c r="A114" s="298"/>
      <c r="B114" s="299">
        <v>451</v>
      </c>
      <c r="C114" s="300" t="s">
        <v>22</v>
      </c>
      <c r="D114" s="301">
        <f>SUM(D120)</f>
        <v>3000</v>
      </c>
      <c r="E114" s="354">
        <f>SUM(E120)</f>
        <v>0</v>
      </c>
      <c r="F114" s="303">
        <f t="shared" si="1"/>
        <v>3000</v>
      </c>
    </row>
    <row r="115" spans="1:6" ht="21" hidden="1">
      <c r="A115" s="43"/>
      <c r="B115" s="44">
        <v>452</v>
      </c>
      <c r="C115" s="45" t="s">
        <v>23</v>
      </c>
      <c r="D115" s="46"/>
      <c r="E115" s="26"/>
      <c r="F115" s="28">
        <f t="shared" si="1"/>
        <v>0</v>
      </c>
    </row>
    <row r="116" spans="1:6" s="14" customFormat="1" ht="21" hidden="1">
      <c r="A116" s="47">
        <v>46</v>
      </c>
      <c r="B116" s="48"/>
      <c r="C116" s="49" t="s">
        <v>24</v>
      </c>
      <c r="D116" s="297">
        <f>SUM(D117:D118)</f>
        <v>0</v>
      </c>
      <c r="E116" s="334">
        <f>SUM(E117:E118)</f>
        <v>0</v>
      </c>
      <c r="F116" s="52">
        <f t="shared" si="1"/>
        <v>0</v>
      </c>
    </row>
    <row r="117" spans="1:6" ht="21" hidden="1">
      <c r="A117" s="43"/>
      <c r="B117" s="44">
        <v>461</v>
      </c>
      <c r="C117" s="45" t="s">
        <v>60</v>
      </c>
      <c r="D117" s="46"/>
      <c r="E117" s="26"/>
      <c r="F117" s="28">
        <f t="shared" si="1"/>
        <v>0</v>
      </c>
    </row>
    <row r="118" spans="1:6" ht="21" hidden="1">
      <c r="A118" s="43"/>
      <c r="B118" s="44">
        <v>462</v>
      </c>
      <c r="C118" s="45" t="s">
        <v>25</v>
      </c>
      <c r="D118" s="46"/>
      <c r="E118" s="26"/>
      <c r="F118" s="28">
        <f t="shared" si="1"/>
        <v>0</v>
      </c>
    </row>
    <row r="119" spans="1:6" s="14" customFormat="1" ht="42" hidden="1">
      <c r="A119" s="47">
        <v>47</v>
      </c>
      <c r="B119" s="48"/>
      <c r="C119" s="49" t="s">
        <v>26</v>
      </c>
      <c r="D119" s="297">
        <f>SUM(D127)</f>
        <v>230737</v>
      </c>
      <c r="E119" s="334">
        <f>SUM(E127)</f>
        <v>0</v>
      </c>
      <c r="F119" s="52">
        <f t="shared" si="1"/>
        <v>230737</v>
      </c>
    </row>
    <row r="120" spans="1:6" s="14" customFormat="1" ht="21">
      <c r="A120" s="349"/>
      <c r="B120" s="350">
        <v>4511</v>
      </c>
      <c r="C120" s="351" t="s">
        <v>22</v>
      </c>
      <c r="D120" s="288">
        <f>SUM(D121+D122)</f>
        <v>3000</v>
      </c>
      <c r="E120" s="352">
        <f>SUM(E121+E122)</f>
        <v>0</v>
      </c>
      <c r="F120" s="290">
        <f t="shared" si="1"/>
        <v>3000</v>
      </c>
    </row>
    <row r="121" spans="1:6" s="14" customFormat="1" ht="42">
      <c r="A121" s="323"/>
      <c r="B121" s="304">
        <v>45115</v>
      </c>
      <c r="C121" s="325" t="s">
        <v>173</v>
      </c>
      <c r="D121" s="326">
        <v>3000</v>
      </c>
      <c r="E121" s="327"/>
      <c r="F121" s="28">
        <f t="shared" si="1"/>
        <v>3000</v>
      </c>
    </row>
    <row r="122" spans="1:6" s="14" customFormat="1" ht="21" hidden="1">
      <c r="A122" s="323"/>
      <c r="B122" s="304"/>
      <c r="C122" s="325"/>
      <c r="D122" s="333"/>
      <c r="E122" s="283"/>
      <c r="F122" s="28"/>
    </row>
    <row r="123" spans="1:6" s="14" customFormat="1" ht="21" hidden="1">
      <c r="A123" s="323"/>
      <c r="B123" s="324"/>
      <c r="C123" s="325"/>
      <c r="D123" s="326"/>
      <c r="E123" s="327"/>
      <c r="F123" s="28"/>
    </row>
    <row r="124" spans="1:6" s="14" customFormat="1" ht="21" hidden="1">
      <c r="A124" s="323"/>
      <c r="B124" s="324"/>
      <c r="C124" s="325"/>
      <c r="D124" s="326"/>
      <c r="E124" s="327"/>
      <c r="F124" s="28"/>
    </row>
    <row r="125" spans="1:6" s="14" customFormat="1" ht="21" hidden="1">
      <c r="A125" s="323"/>
      <c r="B125" s="324"/>
      <c r="C125" s="325"/>
      <c r="D125" s="326"/>
      <c r="E125" s="327"/>
      <c r="F125" s="28"/>
    </row>
    <row r="126" spans="1:6" s="14" customFormat="1" ht="42">
      <c r="A126" s="360">
        <v>47</v>
      </c>
      <c r="B126" s="48"/>
      <c r="C126" s="49" t="s">
        <v>26</v>
      </c>
      <c r="D126" s="332">
        <f aca="true" t="shared" si="2" ref="D126:E128">SUM(D127)</f>
        <v>230737</v>
      </c>
      <c r="E126" s="51">
        <f t="shared" si="2"/>
        <v>0</v>
      </c>
      <c r="F126" s="52">
        <f>SUM(D126:E126)</f>
        <v>230737</v>
      </c>
    </row>
    <row r="127" spans="1:6" ht="44.25" customHeight="1">
      <c r="A127" s="298"/>
      <c r="B127" s="355">
        <v>471</v>
      </c>
      <c r="C127" s="300" t="s">
        <v>26</v>
      </c>
      <c r="D127" s="301">
        <f t="shared" si="2"/>
        <v>230737</v>
      </c>
      <c r="E127" s="354">
        <f t="shared" si="2"/>
        <v>0</v>
      </c>
      <c r="F127" s="303">
        <f t="shared" si="1"/>
        <v>230737</v>
      </c>
    </row>
    <row r="128" spans="1:6" ht="44.25" customHeight="1">
      <c r="A128" s="285"/>
      <c r="B128" s="361">
        <v>4711</v>
      </c>
      <c r="C128" s="353" t="s">
        <v>174</v>
      </c>
      <c r="D128" s="288">
        <f t="shared" si="2"/>
        <v>230737</v>
      </c>
      <c r="E128" s="362">
        <f t="shared" si="2"/>
        <v>0</v>
      </c>
      <c r="F128" s="290">
        <f t="shared" si="1"/>
        <v>230737</v>
      </c>
    </row>
    <row r="129" spans="1:6" s="14" customFormat="1" ht="42">
      <c r="A129" s="365"/>
      <c r="B129" s="366">
        <v>47111</v>
      </c>
      <c r="C129" s="367" t="s">
        <v>174</v>
      </c>
      <c r="D129" s="348">
        <f>SUM(D130:D134)</f>
        <v>230737</v>
      </c>
      <c r="E129" s="368">
        <f>SUM(E130:E134)</f>
        <v>0</v>
      </c>
      <c r="F129" s="294">
        <f>SUM(D129:E129)</f>
        <v>230737</v>
      </c>
    </row>
    <row r="130" spans="1:6" s="14" customFormat="1" ht="21">
      <c r="A130" s="323"/>
      <c r="B130" s="324">
        <v>471110</v>
      </c>
      <c r="C130" s="325" t="s">
        <v>177</v>
      </c>
      <c r="D130" s="326">
        <v>138237</v>
      </c>
      <c r="E130" s="327"/>
      <c r="F130" s="28">
        <f>SUM(D130:E130)</f>
        <v>138237</v>
      </c>
    </row>
    <row r="131" spans="1:6" s="14" customFormat="1" ht="21">
      <c r="A131" s="323"/>
      <c r="B131" s="324">
        <v>471111</v>
      </c>
      <c r="C131" s="325" t="s">
        <v>178</v>
      </c>
      <c r="D131" s="326">
        <v>50000</v>
      </c>
      <c r="E131" s="327"/>
      <c r="F131" s="28">
        <f>SUM(D131:E131)</f>
        <v>50000</v>
      </c>
    </row>
    <row r="132" spans="1:6" s="14" customFormat="1" ht="21">
      <c r="A132" s="323"/>
      <c r="B132" s="324">
        <v>471112</v>
      </c>
      <c r="C132" s="325" t="s">
        <v>179</v>
      </c>
      <c r="D132" s="326">
        <v>10000</v>
      </c>
      <c r="E132" s="327"/>
      <c r="F132" s="28">
        <f>SUM(D132:E132)</f>
        <v>10000</v>
      </c>
    </row>
    <row r="133" spans="1:6" ht="41.25" customHeight="1">
      <c r="A133" s="43"/>
      <c r="B133" s="335">
        <v>471118</v>
      </c>
      <c r="C133" s="336" t="s">
        <v>180</v>
      </c>
      <c r="D133" s="337">
        <v>30000</v>
      </c>
      <c r="E133" s="338"/>
      <c r="F133" s="28">
        <f t="shared" si="1"/>
        <v>30000</v>
      </c>
    </row>
    <row r="134" spans="1:6" ht="21.75" customHeight="1" thickBot="1">
      <c r="A134" s="364"/>
      <c r="B134" s="328">
        <v>471119</v>
      </c>
      <c r="C134" s="329" t="s">
        <v>181</v>
      </c>
      <c r="D134" s="330">
        <v>2500</v>
      </c>
      <c r="E134" s="331"/>
      <c r="F134" s="145">
        <f t="shared" si="1"/>
        <v>2500</v>
      </c>
    </row>
    <row r="135" spans="1:6" ht="21.75" customHeight="1" thickBot="1" thickTop="1">
      <c r="A135" s="342"/>
      <c r="B135" s="343">
        <v>24911</v>
      </c>
      <c r="C135" s="344" t="s">
        <v>175</v>
      </c>
      <c r="D135" s="345"/>
      <c r="E135" s="346">
        <v>13000</v>
      </c>
      <c r="F135" s="347">
        <f>SUM(D135:E135)</f>
        <v>13000</v>
      </c>
    </row>
    <row r="136" spans="1:6" ht="22.5" thickBot="1" thickTop="1">
      <c r="A136" s="402" t="s">
        <v>50</v>
      </c>
      <c r="B136" s="403"/>
      <c r="C136" s="404"/>
      <c r="D136" s="57">
        <f>SUM(D42,D104,D107,D113,D126,D135)</f>
        <v>1146860</v>
      </c>
      <c r="E136" s="57">
        <f>SUM(E42,E104,E107,E113,E126,E135)</f>
        <v>75000</v>
      </c>
      <c r="F136" s="57">
        <f>SUM(D136:E136)</f>
        <v>1221860</v>
      </c>
    </row>
    <row r="137" spans="1:6" ht="22.5" thickBot="1" thickTop="1">
      <c r="A137" s="405" t="s">
        <v>55</v>
      </c>
      <c r="B137" s="406"/>
      <c r="C137" s="407"/>
      <c r="D137" s="58"/>
      <c r="E137" s="58"/>
      <c r="F137" s="58"/>
    </row>
    <row r="138" spans="1:6" ht="22.5" thickBot="1" thickTop="1">
      <c r="A138" s="402" t="s">
        <v>51</v>
      </c>
      <c r="B138" s="403"/>
      <c r="C138" s="404"/>
      <c r="D138" s="57">
        <f>SUM(D136:D137)</f>
        <v>1146860</v>
      </c>
      <c r="E138" s="57">
        <f>SUM(E136:E137)</f>
        <v>75000</v>
      </c>
      <c r="F138" s="57">
        <f>SUM(D138:E138)</f>
        <v>1221860</v>
      </c>
    </row>
    <row r="139" spans="1:6" ht="22.5" thickBot="1" thickTop="1">
      <c r="A139" s="402" t="s">
        <v>62</v>
      </c>
      <c r="B139" s="403"/>
      <c r="C139" s="404"/>
      <c r="D139" s="57">
        <f>SUM(D35-D138)</f>
        <v>0</v>
      </c>
      <c r="E139" s="57">
        <f>SUM(E35-E138)</f>
        <v>0</v>
      </c>
      <c r="F139" s="57">
        <f>SUM(F35-F138)</f>
        <v>0</v>
      </c>
    </row>
    <row r="140" spans="1:6" ht="21.75" thickTop="1">
      <c r="A140" s="59"/>
      <c r="B140" s="59"/>
      <c r="C140" s="59"/>
      <c r="D140" s="53"/>
      <c r="E140" s="53"/>
      <c r="F140" s="53"/>
    </row>
    <row r="141" spans="1:6" ht="21">
      <c r="A141" s="408" t="s">
        <v>58</v>
      </c>
      <c r="B141" s="409"/>
      <c r="C141" s="409"/>
      <c r="D141" s="90"/>
      <c r="E141" s="90">
        <v>0</v>
      </c>
      <c r="F141" s="91">
        <f>SUM(D141:E141)</f>
        <v>0</v>
      </c>
    </row>
    <row r="142" spans="1:6" ht="21">
      <c r="A142" s="396" t="s">
        <v>56</v>
      </c>
      <c r="B142" s="397"/>
      <c r="C142" s="397"/>
      <c r="D142" s="24">
        <f>IF(D141-D34&gt;0,D141-D34,0)</f>
        <v>0</v>
      </c>
      <c r="E142" s="24">
        <f>IF(E141-E34&gt;0,E141-E34,0)</f>
        <v>0</v>
      </c>
      <c r="F142" s="60">
        <f>SUM(D142:E142)</f>
        <v>0</v>
      </c>
    </row>
    <row r="143" spans="1:6" ht="21">
      <c r="A143" s="396" t="s">
        <v>52</v>
      </c>
      <c r="B143" s="397"/>
      <c r="C143" s="397"/>
      <c r="D143" s="24">
        <f>IF(D141+D137&lt;0,D141-(-D137),0)</f>
        <v>0</v>
      </c>
      <c r="E143" s="24">
        <f>IF(E141+E137&lt;0,E141-(-E137),0)</f>
        <v>0</v>
      </c>
      <c r="F143" s="60">
        <f>SUM(D143:E143)</f>
        <v>0</v>
      </c>
    </row>
    <row r="144" spans="1:6" s="85" customFormat="1" ht="21">
      <c r="A144" s="398" t="s">
        <v>53</v>
      </c>
      <c r="B144" s="399"/>
      <c r="C144" s="399"/>
      <c r="D144" s="86"/>
      <c r="E144" s="86"/>
      <c r="F144" s="87">
        <f>SUM(D144:E144)</f>
        <v>0</v>
      </c>
    </row>
    <row r="145" spans="1:6" ht="21">
      <c r="A145" s="400" t="s">
        <v>57</v>
      </c>
      <c r="B145" s="401"/>
      <c r="C145" s="401"/>
      <c r="D145" s="88"/>
      <c r="E145" s="88"/>
      <c r="F145" s="89">
        <f>SUM(D145:E145)</f>
        <v>0</v>
      </c>
    </row>
    <row r="146" spans="3:6" ht="21">
      <c r="C146" s="61"/>
      <c r="D146" s="62"/>
      <c r="E146" s="62"/>
      <c r="F146" s="62"/>
    </row>
    <row r="147" spans="3:6" ht="21">
      <c r="C147" s="61"/>
      <c r="D147" s="375" t="s">
        <v>182</v>
      </c>
      <c r="E147" s="376"/>
      <c r="F147" s="376"/>
    </row>
    <row r="148" spans="4:6" ht="21">
      <c r="D148" s="376"/>
      <c r="E148" s="376"/>
      <c r="F148" s="376"/>
    </row>
    <row r="149" spans="4:6" ht="21">
      <c r="D149" s="376"/>
      <c r="E149" s="376"/>
      <c r="F149" s="376"/>
    </row>
    <row r="150" spans="4:6" ht="21">
      <c r="D150" s="377"/>
      <c r="E150" s="377"/>
      <c r="F150" s="377"/>
    </row>
  </sheetData>
  <sheetProtection/>
  <mergeCells count="20">
    <mergeCell ref="A2:F2"/>
    <mergeCell ref="A143:C143"/>
    <mergeCell ref="A144:C144"/>
    <mergeCell ref="A145:C145"/>
    <mergeCell ref="A136:C136"/>
    <mergeCell ref="A137:C137"/>
    <mergeCell ref="A138:C138"/>
    <mergeCell ref="A139:C139"/>
    <mergeCell ref="A141:C141"/>
    <mergeCell ref="A142:C142"/>
    <mergeCell ref="D147:F150"/>
    <mergeCell ref="A1:F1"/>
    <mergeCell ref="A34:C34"/>
    <mergeCell ref="A35:C35"/>
    <mergeCell ref="A37:F37"/>
    <mergeCell ref="A3:B4"/>
    <mergeCell ref="C3:C4"/>
    <mergeCell ref="D3:F3"/>
    <mergeCell ref="A5:F5"/>
    <mergeCell ref="A33:C33"/>
  </mergeCells>
  <printOptions/>
  <pageMargins left="1" right="1" top="1" bottom="1" header="0.5" footer="0.5"/>
  <pageSetup fitToHeight="0" fitToWidth="1" horizontalDpi="300" verticalDpi="300" orientation="portrait" paperSize="9" scale="53" r:id="rId2"/>
  <headerFooter>
    <oddFooter>&amp;CStranica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="85" zoomScaleNormal="85" zoomScalePageLayoutView="0" workbookViewId="0" topLeftCell="A1">
      <selection activeCell="D105" sqref="D105"/>
    </sheetView>
  </sheetViews>
  <sheetFormatPr defaultColWidth="9.140625" defaultRowHeight="12.75"/>
  <cols>
    <col min="1" max="1" width="5.57421875" style="63" customWidth="1"/>
    <col min="2" max="2" width="6.8515625" style="63" customWidth="1"/>
    <col min="3" max="3" width="56.8515625" style="63" customWidth="1"/>
    <col min="4" max="6" width="21.8515625" style="63" customWidth="1"/>
    <col min="7" max="7" width="12.7109375" style="63" customWidth="1"/>
    <col min="8" max="9" width="9.140625" style="63" customWidth="1"/>
    <col min="10" max="10" width="11.8515625" style="63" bestFit="1" customWidth="1"/>
    <col min="11" max="11" width="9.7109375" style="63" bestFit="1" customWidth="1"/>
    <col min="12" max="16384" width="9.140625" style="63" customWidth="1"/>
  </cols>
  <sheetData>
    <row r="1" spans="2:6" ht="23.25">
      <c r="B1" s="434" t="s">
        <v>59</v>
      </c>
      <c r="C1" s="434"/>
      <c r="D1" s="434"/>
      <c r="E1" s="434"/>
      <c r="F1" s="434"/>
    </row>
    <row r="2" ht="10.5" customHeight="1" thickBot="1"/>
    <row r="3" spans="1:6" ht="23.25" customHeight="1" thickTop="1">
      <c r="A3" s="425" t="s">
        <v>42</v>
      </c>
      <c r="B3" s="426"/>
      <c r="C3" s="426" t="s">
        <v>6</v>
      </c>
      <c r="D3" s="426" t="s">
        <v>43</v>
      </c>
      <c r="E3" s="426"/>
      <c r="F3" s="429"/>
    </row>
    <row r="4" spans="1:6" ht="38.25" thickBot="1">
      <c r="A4" s="427"/>
      <c r="B4" s="428"/>
      <c r="C4" s="428"/>
      <c r="D4" s="64" t="s">
        <v>45</v>
      </c>
      <c r="E4" s="64" t="s">
        <v>46</v>
      </c>
      <c r="F4" s="65" t="s">
        <v>47</v>
      </c>
    </row>
    <row r="5" spans="1:6" ht="28.5" customHeight="1" thickBot="1" thickTop="1">
      <c r="A5" s="435" t="s">
        <v>44</v>
      </c>
      <c r="B5" s="436"/>
      <c r="C5" s="436"/>
      <c r="D5" s="436"/>
      <c r="E5" s="436"/>
      <c r="F5" s="437"/>
    </row>
    <row r="6" spans="1:6" s="66" customFormat="1" ht="19.5" thickTop="1">
      <c r="A6" s="92">
        <v>31</v>
      </c>
      <c r="B6" s="93"/>
      <c r="C6" s="94" t="s">
        <v>27</v>
      </c>
      <c r="D6" s="95">
        <f>SUM(D7)</f>
        <v>0</v>
      </c>
      <c r="E6" s="96">
        <f>SUM(E7)</f>
        <v>0</v>
      </c>
      <c r="F6" s="97">
        <f>SUM(D6:E6)</f>
        <v>0</v>
      </c>
    </row>
    <row r="7" spans="1:6" ht="18.75">
      <c r="A7" s="98"/>
      <c r="B7" s="99">
        <v>311</v>
      </c>
      <c r="C7" s="100" t="s">
        <v>27</v>
      </c>
      <c r="D7" s="101"/>
      <c r="E7" s="102"/>
      <c r="F7" s="103">
        <f aca="true" t="shared" si="0" ref="F7:F28">SUM(D7:E7)</f>
        <v>0</v>
      </c>
    </row>
    <row r="8" spans="1:7" s="66" customFormat="1" ht="18.75">
      <c r="A8" s="104">
        <v>32</v>
      </c>
      <c r="B8" s="105"/>
      <c r="C8" s="106" t="s">
        <v>7</v>
      </c>
      <c r="D8" s="107">
        <f>SUM(D9)</f>
        <v>0</v>
      </c>
      <c r="E8" s="108">
        <f>SUM(E9)</f>
        <v>0</v>
      </c>
      <c r="F8" s="109">
        <f t="shared" si="0"/>
        <v>0</v>
      </c>
      <c r="G8" s="63"/>
    </row>
    <row r="9" spans="1:6" ht="18.75">
      <c r="A9" s="98"/>
      <c r="B9" s="99">
        <v>321</v>
      </c>
      <c r="C9" s="100" t="s">
        <v>7</v>
      </c>
      <c r="D9" s="101"/>
      <c r="E9" s="102"/>
      <c r="F9" s="103">
        <f>SUM(D9:E9)</f>
        <v>0</v>
      </c>
    </row>
    <row r="10" spans="1:7" s="66" customFormat="1" ht="18.75">
      <c r="A10" s="104">
        <v>33</v>
      </c>
      <c r="B10" s="105"/>
      <c r="C10" s="106" t="s">
        <v>8</v>
      </c>
      <c r="D10" s="107">
        <f>SUM(D11)</f>
        <v>0</v>
      </c>
      <c r="E10" s="108">
        <f>SUM(E11)</f>
        <v>0</v>
      </c>
      <c r="F10" s="109">
        <f t="shared" si="0"/>
        <v>0</v>
      </c>
      <c r="G10" s="63"/>
    </row>
    <row r="11" spans="1:6" ht="18.75">
      <c r="A11" s="98"/>
      <c r="B11" s="99">
        <v>331</v>
      </c>
      <c r="C11" s="100" t="s">
        <v>8</v>
      </c>
      <c r="D11" s="101"/>
      <c r="E11" s="102"/>
      <c r="F11" s="103">
        <f t="shared" si="0"/>
        <v>0</v>
      </c>
    </row>
    <row r="12" spans="1:7" s="66" customFormat="1" ht="18.75">
      <c r="A12" s="104">
        <v>34</v>
      </c>
      <c r="B12" s="105"/>
      <c r="C12" s="106" t="s">
        <v>28</v>
      </c>
      <c r="D12" s="107">
        <f>SUM(D13:D14)</f>
        <v>0</v>
      </c>
      <c r="E12" s="108">
        <f>SUM(E13:E14)</f>
        <v>0</v>
      </c>
      <c r="F12" s="109">
        <f t="shared" si="0"/>
        <v>0</v>
      </c>
      <c r="G12" s="63"/>
    </row>
    <row r="13" spans="1:6" ht="18.75">
      <c r="A13" s="98"/>
      <c r="B13" s="99">
        <v>341</v>
      </c>
      <c r="C13" s="100" t="s">
        <v>29</v>
      </c>
      <c r="D13" s="101"/>
      <c r="E13" s="102"/>
      <c r="F13" s="103">
        <f t="shared" si="0"/>
        <v>0</v>
      </c>
    </row>
    <row r="14" spans="1:6" ht="18.75">
      <c r="A14" s="98"/>
      <c r="B14" s="99">
        <v>342</v>
      </c>
      <c r="C14" s="100" t="s">
        <v>30</v>
      </c>
      <c r="D14" s="101"/>
      <c r="E14" s="102"/>
      <c r="F14" s="103">
        <f t="shared" si="0"/>
        <v>0</v>
      </c>
    </row>
    <row r="15" spans="1:7" s="66" customFormat="1" ht="18.75">
      <c r="A15" s="104">
        <v>35</v>
      </c>
      <c r="B15" s="105"/>
      <c r="C15" s="106" t="s">
        <v>31</v>
      </c>
      <c r="D15" s="107">
        <f>SUM(D16:D20)</f>
        <v>0</v>
      </c>
      <c r="E15" s="108">
        <f>SUM(E16:E20)</f>
        <v>0</v>
      </c>
      <c r="F15" s="109">
        <f t="shared" si="0"/>
        <v>0</v>
      </c>
      <c r="G15" s="63"/>
    </row>
    <row r="16" spans="1:6" ht="18.75">
      <c r="A16" s="98"/>
      <c r="B16" s="99">
        <v>351</v>
      </c>
      <c r="C16" s="100" t="s">
        <v>32</v>
      </c>
      <c r="D16" s="101"/>
      <c r="E16" s="102"/>
      <c r="F16" s="103">
        <f t="shared" si="0"/>
        <v>0</v>
      </c>
    </row>
    <row r="17" spans="1:6" ht="37.5" hidden="1">
      <c r="A17" s="98"/>
      <c r="B17" s="99">
        <v>352</v>
      </c>
      <c r="C17" s="100" t="s">
        <v>33</v>
      </c>
      <c r="D17" s="101"/>
      <c r="E17" s="102"/>
      <c r="F17" s="103">
        <f t="shared" si="0"/>
        <v>0</v>
      </c>
    </row>
    <row r="18" spans="1:6" ht="37.5">
      <c r="A18" s="98"/>
      <c r="B18" s="99">
        <v>353</v>
      </c>
      <c r="C18" s="100" t="s">
        <v>34</v>
      </c>
      <c r="D18" s="101"/>
      <c r="E18" s="102"/>
      <c r="F18" s="103">
        <f t="shared" si="0"/>
        <v>0</v>
      </c>
    </row>
    <row r="19" spans="1:6" ht="18.75" hidden="1">
      <c r="A19" s="98"/>
      <c r="B19" s="99">
        <v>354</v>
      </c>
      <c r="C19" s="100" t="s">
        <v>35</v>
      </c>
      <c r="D19" s="101"/>
      <c r="E19" s="102"/>
      <c r="F19" s="103">
        <f t="shared" si="0"/>
        <v>0</v>
      </c>
    </row>
    <row r="20" spans="1:6" ht="18.75" hidden="1">
      <c r="A20" s="98"/>
      <c r="B20" s="99">
        <v>355</v>
      </c>
      <c r="C20" s="100" t="s">
        <v>36</v>
      </c>
      <c r="D20" s="101"/>
      <c r="E20" s="102"/>
      <c r="F20" s="103">
        <f t="shared" si="0"/>
        <v>0</v>
      </c>
    </row>
    <row r="21" spans="1:7" s="66" customFormat="1" ht="18.75">
      <c r="A21" s="104">
        <v>36</v>
      </c>
      <c r="B21" s="105"/>
      <c r="C21" s="106" t="s">
        <v>37</v>
      </c>
      <c r="D21" s="107">
        <f>SUM(D22:D24)</f>
        <v>0</v>
      </c>
      <c r="E21" s="108">
        <f>SUM(E22:E24)</f>
        <v>0</v>
      </c>
      <c r="F21" s="109">
        <f t="shared" si="0"/>
        <v>0</v>
      </c>
      <c r="G21" s="63"/>
    </row>
    <row r="22" spans="1:6" ht="18.75" hidden="1">
      <c r="A22" s="98"/>
      <c r="B22" s="99">
        <v>361</v>
      </c>
      <c r="C22" s="100" t="s">
        <v>38</v>
      </c>
      <c r="D22" s="101"/>
      <c r="E22" s="102"/>
      <c r="F22" s="103">
        <f t="shared" si="0"/>
        <v>0</v>
      </c>
    </row>
    <row r="23" spans="1:6" ht="18.75">
      <c r="A23" s="98"/>
      <c r="B23" s="99">
        <v>362</v>
      </c>
      <c r="C23" s="100" t="s">
        <v>39</v>
      </c>
      <c r="D23" s="101"/>
      <c r="E23" s="102"/>
      <c r="F23" s="103">
        <f t="shared" si="0"/>
        <v>0</v>
      </c>
    </row>
    <row r="24" spans="1:6" ht="18.75" hidden="1">
      <c r="A24" s="98"/>
      <c r="B24" s="99">
        <v>363</v>
      </c>
      <c r="C24" s="100" t="s">
        <v>40</v>
      </c>
      <c r="D24" s="101"/>
      <c r="E24" s="102"/>
      <c r="F24" s="103">
        <f t="shared" si="0"/>
        <v>0</v>
      </c>
    </row>
    <row r="25" spans="1:7" s="66" customFormat="1" ht="18.75">
      <c r="A25" s="104">
        <v>37</v>
      </c>
      <c r="B25" s="105"/>
      <c r="C25" s="106" t="s">
        <v>41</v>
      </c>
      <c r="D25" s="107">
        <f>SUM(D26)</f>
        <v>0</v>
      </c>
      <c r="E25" s="108">
        <f>SUM(E26)</f>
        <v>0</v>
      </c>
      <c r="F25" s="109">
        <f t="shared" si="0"/>
        <v>0</v>
      </c>
      <c r="G25" s="63"/>
    </row>
    <row r="26" spans="1:6" ht="19.5" thickBot="1">
      <c r="A26" s="110"/>
      <c r="B26" s="111">
        <v>371</v>
      </c>
      <c r="C26" s="112" t="s">
        <v>41</v>
      </c>
      <c r="D26" s="113"/>
      <c r="E26" s="114"/>
      <c r="F26" s="115">
        <f t="shared" si="0"/>
        <v>0</v>
      </c>
    </row>
    <row r="27" spans="1:6" ht="26.25" customHeight="1" thickBot="1" thickTop="1">
      <c r="A27" s="414" t="s">
        <v>49</v>
      </c>
      <c r="B27" s="415"/>
      <c r="C27" s="415"/>
      <c r="D27" s="68">
        <f>SUM(D25,D21,D15,D12,D10,D8,D6)</f>
        <v>0</v>
      </c>
      <c r="E27" s="68">
        <f>SUM(E25,E21,E15,E12,E10,E8,E6)</f>
        <v>0</v>
      </c>
      <c r="F27" s="68">
        <f t="shared" si="0"/>
        <v>0</v>
      </c>
    </row>
    <row r="28" spans="1:6" ht="26.25" customHeight="1" thickBot="1" thickTop="1">
      <c r="A28" s="417" t="s">
        <v>54</v>
      </c>
      <c r="B28" s="418"/>
      <c r="C28" s="418"/>
      <c r="D28" s="69"/>
      <c r="E28" s="69">
        <v>0</v>
      </c>
      <c r="F28" s="69">
        <f t="shared" si="0"/>
        <v>0</v>
      </c>
    </row>
    <row r="29" spans="1:6" ht="26.25" customHeight="1" thickBot="1" thickTop="1">
      <c r="A29" s="414" t="s">
        <v>51</v>
      </c>
      <c r="B29" s="415"/>
      <c r="C29" s="416"/>
      <c r="D29" s="70">
        <f>SUM(D27:D28)</f>
        <v>0</v>
      </c>
      <c r="E29" s="70">
        <f>SUM(E27:E28)</f>
        <v>0</v>
      </c>
      <c r="F29" s="70">
        <f>SUM(F27:F28)</f>
        <v>0</v>
      </c>
    </row>
    <row r="30" spans="1:6" ht="16.5" customHeight="1" thickTop="1">
      <c r="A30" s="71"/>
      <c r="B30" s="71"/>
      <c r="C30" s="71"/>
      <c r="D30" s="72"/>
      <c r="E30" s="72"/>
      <c r="F30" s="72"/>
    </row>
    <row r="31" spans="1:6" ht="18.75">
      <c r="A31" s="433" t="s">
        <v>92</v>
      </c>
      <c r="B31" s="433"/>
      <c r="C31" s="433"/>
      <c r="D31" s="72"/>
      <c r="E31" s="72"/>
      <c r="F31" s="72"/>
    </row>
    <row r="32" spans="1:6" s="73" customFormat="1" ht="19.5" thickBot="1">
      <c r="A32" s="424" t="s">
        <v>93</v>
      </c>
      <c r="B32" s="424"/>
      <c r="C32" s="424"/>
      <c r="D32" s="72"/>
      <c r="E32" s="72"/>
      <c r="F32" s="72"/>
    </row>
    <row r="33" spans="1:6" ht="23.25" customHeight="1" thickTop="1">
      <c r="A33" s="425" t="s">
        <v>42</v>
      </c>
      <c r="B33" s="426"/>
      <c r="C33" s="426" t="s">
        <v>6</v>
      </c>
      <c r="D33" s="426" t="s">
        <v>43</v>
      </c>
      <c r="E33" s="426"/>
      <c r="F33" s="429"/>
    </row>
    <row r="34" spans="1:6" ht="38.25" thickBot="1">
      <c r="A34" s="427"/>
      <c r="B34" s="428"/>
      <c r="C34" s="428"/>
      <c r="D34" s="64" t="s">
        <v>45</v>
      </c>
      <c r="E34" s="64" t="s">
        <v>46</v>
      </c>
      <c r="F34" s="65" t="s">
        <v>47</v>
      </c>
    </row>
    <row r="35" spans="1:6" ht="30" customHeight="1" thickBot="1" thickTop="1">
      <c r="A35" s="430" t="s">
        <v>48</v>
      </c>
      <c r="B35" s="431"/>
      <c r="C35" s="431"/>
      <c r="D35" s="431"/>
      <c r="E35" s="431"/>
      <c r="F35" s="432"/>
    </row>
    <row r="36" spans="1:6" s="66" customFormat="1" ht="19.5" thickTop="1">
      <c r="A36" s="116">
        <v>41</v>
      </c>
      <c r="B36" s="117"/>
      <c r="C36" s="118" t="s">
        <v>9</v>
      </c>
      <c r="D36" s="119">
        <f>SUM(D37:D39)</f>
        <v>0</v>
      </c>
      <c r="E36" s="120">
        <f>SUM(E37:E39)</f>
        <v>0</v>
      </c>
      <c r="F36" s="97">
        <f>SUM(D36:E36)</f>
        <v>0</v>
      </c>
    </row>
    <row r="37" spans="1:6" ht="18.75">
      <c r="A37" s="121"/>
      <c r="B37" s="122">
        <v>411</v>
      </c>
      <c r="C37" s="123" t="s">
        <v>1</v>
      </c>
      <c r="D37" s="124"/>
      <c r="E37" s="102"/>
      <c r="F37" s="103">
        <f aca="true" t="shared" si="1" ref="F37:F61">SUM(D37:E37)</f>
        <v>0</v>
      </c>
    </row>
    <row r="38" spans="1:6" ht="18.75">
      <c r="A38" s="121"/>
      <c r="B38" s="122">
        <v>412</v>
      </c>
      <c r="C38" s="123" t="s">
        <v>10</v>
      </c>
      <c r="D38" s="124"/>
      <c r="E38" s="102"/>
      <c r="F38" s="103">
        <f t="shared" si="1"/>
        <v>0</v>
      </c>
    </row>
    <row r="39" spans="1:6" ht="18.75">
      <c r="A39" s="121"/>
      <c r="B39" s="122">
        <v>413</v>
      </c>
      <c r="C39" s="123" t="s">
        <v>2</v>
      </c>
      <c r="D39" s="124"/>
      <c r="E39" s="102"/>
      <c r="F39" s="103">
        <f t="shared" si="1"/>
        <v>0</v>
      </c>
    </row>
    <row r="40" spans="1:6" s="66" customFormat="1" ht="18.75">
      <c r="A40" s="125">
        <v>42</v>
      </c>
      <c r="B40" s="126"/>
      <c r="C40" s="127" t="s">
        <v>3</v>
      </c>
      <c r="D40" s="128">
        <f>SUM(D41:D47)</f>
        <v>0</v>
      </c>
      <c r="E40" s="108">
        <f>SUM(E41:E47)</f>
        <v>0</v>
      </c>
      <c r="F40" s="109">
        <f t="shared" si="1"/>
        <v>0</v>
      </c>
    </row>
    <row r="41" spans="1:6" ht="18.75" hidden="1">
      <c r="A41" s="121"/>
      <c r="B41" s="122">
        <v>421</v>
      </c>
      <c r="C41" s="123" t="s">
        <v>11</v>
      </c>
      <c r="D41" s="124"/>
      <c r="E41" s="102"/>
      <c r="F41" s="103">
        <f t="shared" si="1"/>
        <v>0</v>
      </c>
    </row>
    <row r="42" spans="1:6" ht="37.5">
      <c r="A42" s="121"/>
      <c r="B42" s="122">
        <v>422</v>
      </c>
      <c r="C42" s="123" t="s">
        <v>12</v>
      </c>
      <c r="D42" s="124"/>
      <c r="E42" s="102"/>
      <c r="F42" s="103">
        <f t="shared" si="1"/>
        <v>0</v>
      </c>
    </row>
    <row r="43" spans="1:6" ht="18.75" hidden="1">
      <c r="A43" s="121"/>
      <c r="B43" s="122">
        <v>423</v>
      </c>
      <c r="C43" s="123" t="s">
        <v>13</v>
      </c>
      <c r="D43" s="124"/>
      <c r="E43" s="102"/>
      <c r="F43" s="103">
        <f t="shared" si="1"/>
        <v>0</v>
      </c>
    </row>
    <row r="44" spans="1:6" ht="18.75">
      <c r="A44" s="121"/>
      <c r="B44" s="122">
        <v>424</v>
      </c>
      <c r="C44" s="123" t="s">
        <v>14</v>
      </c>
      <c r="D44" s="124"/>
      <c r="E44" s="102"/>
      <c r="F44" s="103">
        <f t="shared" si="1"/>
        <v>0</v>
      </c>
    </row>
    <row r="45" spans="1:11" ht="18.75">
      <c r="A45" s="121"/>
      <c r="B45" s="122">
        <v>425</v>
      </c>
      <c r="C45" s="123" t="s">
        <v>5</v>
      </c>
      <c r="D45" s="124"/>
      <c r="E45" s="102"/>
      <c r="F45" s="103">
        <f t="shared" si="1"/>
        <v>0</v>
      </c>
      <c r="J45" s="74"/>
      <c r="K45" s="74"/>
    </row>
    <row r="46" spans="1:6" ht="18.75">
      <c r="A46" s="121"/>
      <c r="B46" s="122">
        <v>426</v>
      </c>
      <c r="C46" s="123" t="s">
        <v>4</v>
      </c>
      <c r="D46" s="124"/>
      <c r="E46" s="102"/>
      <c r="F46" s="103">
        <f t="shared" si="1"/>
        <v>0</v>
      </c>
    </row>
    <row r="47" spans="1:6" ht="18.75" hidden="1">
      <c r="A47" s="121"/>
      <c r="B47" s="122">
        <v>429</v>
      </c>
      <c r="C47" s="123" t="s">
        <v>15</v>
      </c>
      <c r="D47" s="124"/>
      <c r="E47" s="102"/>
      <c r="F47" s="103">
        <f t="shared" si="1"/>
        <v>0</v>
      </c>
    </row>
    <row r="48" spans="1:6" s="66" customFormat="1" ht="18.75">
      <c r="A48" s="125">
        <v>43</v>
      </c>
      <c r="B48" s="126"/>
      <c r="C48" s="127" t="s">
        <v>16</v>
      </c>
      <c r="D48" s="128">
        <f>SUM(D49)</f>
        <v>0</v>
      </c>
      <c r="E48" s="108">
        <f>SUM(E49)</f>
        <v>0</v>
      </c>
      <c r="F48" s="109">
        <f t="shared" si="1"/>
        <v>0</v>
      </c>
    </row>
    <row r="49" spans="1:6" ht="18.75">
      <c r="A49" s="121"/>
      <c r="B49" s="122">
        <v>431</v>
      </c>
      <c r="C49" s="123" t="s">
        <v>17</v>
      </c>
      <c r="D49" s="124"/>
      <c r="E49" s="102"/>
      <c r="F49" s="103">
        <f t="shared" si="1"/>
        <v>0</v>
      </c>
    </row>
    <row r="50" spans="1:6" s="66" customFormat="1" ht="18.75">
      <c r="A50" s="125">
        <v>44</v>
      </c>
      <c r="B50" s="126"/>
      <c r="C50" s="127" t="s">
        <v>18</v>
      </c>
      <c r="D50" s="128">
        <f>SUM(D51:D53)</f>
        <v>0</v>
      </c>
      <c r="E50" s="108">
        <f>SUM(E51:E53)</f>
        <v>0</v>
      </c>
      <c r="F50" s="109">
        <f t="shared" si="1"/>
        <v>0</v>
      </c>
    </row>
    <row r="51" spans="1:6" ht="18.75" hidden="1">
      <c r="A51" s="121"/>
      <c r="B51" s="122">
        <v>441</v>
      </c>
      <c r="C51" s="123" t="s">
        <v>19</v>
      </c>
      <c r="D51" s="124"/>
      <c r="E51" s="102"/>
      <c r="F51" s="103">
        <f t="shared" si="1"/>
        <v>0</v>
      </c>
    </row>
    <row r="52" spans="1:6" ht="18.75" hidden="1">
      <c r="A52" s="121"/>
      <c r="B52" s="122">
        <v>442</v>
      </c>
      <c r="C52" s="123" t="s">
        <v>20</v>
      </c>
      <c r="D52" s="124"/>
      <c r="E52" s="102"/>
      <c r="F52" s="103">
        <f t="shared" si="1"/>
        <v>0</v>
      </c>
    </row>
    <row r="53" spans="1:6" ht="18.75">
      <c r="A53" s="121"/>
      <c r="B53" s="122">
        <v>443</v>
      </c>
      <c r="C53" s="123" t="s">
        <v>21</v>
      </c>
      <c r="D53" s="124"/>
      <c r="E53" s="102"/>
      <c r="F53" s="103">
        <f t="shared" si="1"/>
        <v>0</v>
      </c>
    </row>
    <row r="54" spans="1:6" s="66" customFormat="1" ht="18.75">
      <c r="A54" s="125">
        <v>45</v>
      </c>
      <c r="B54" s="126"/>
      <c r="C54" s="127" t="s">
        <v>0</v>
      </c>
      <c r="D54" s="128">
        <f>SUM(D55:D56)</f>
        <v>0</v>
      </c>
      <c r="E54" s="108">
        <f>SUM(E55:E56)</f>
        <v>0</v>
      </c>
      <c r="F54" s="109">
        <f t="shared" si="1"/>
        <v>0</v>
      </c>
    </row>
    <row r="55" spans="1:6" ht="19.5" thickBot="1">
      <c r="A55" s="121"/>
      <c r="B55" s="122">
        <v>451</v>
      </c>
      <c r="C55" s="123" t="s">
        <v>22</v>
      </c>
      <c r="D55" s="124"/>
      <c r="E55" s="102"/>
      <c r="F55" s="103">
        <f t="shared" si="1"/>
        <v>0</v>
      </c>
    </row>
    <row r="56" spans="1:6" ht="18.75" hidden="1">
      <c r="A56" s="121"/>
      <c r="B56" s="122">
        <v>452</v>
      </c>
      <c r="C56" s="123" t="s">
        <v>23</v>
      </c>
      <c r="D56" s="124"/>
      <c r="E56" s="102"/>
      <c r="F56" s="103">
        <f t="shared" si="1"/>
        <v>0</v>
      </c>
    </row>
    <row r="57" spans="1:6" s="66" customFormat="1" ht="18.75" hidden="1">
      <c r="A57" s="125">
        <v>46</v>
      </c>
      <c r="B57" s="126"/>
      <c r="C57" s="127" t="s">
        <v>24</v>
      </c>
      <c r="D57" s="128">
        <f>SUM(D58:D59)</f>
        <v>0</v>
      </c>
      <c r="E57" s="108">
        <f>SUM(E58:E59)</f>
        <v>0</v>
      </c>
      <c r="F57" s="109">
        <f t="shared" si="1"/>
        <v>0</v>
      </c>
    </row>
    <row r="58" spans="1:6" ht="18.75" hidden="1">
      <c r="A58" s="121"/>
      <c r="B58" s="122">
        <v>461</v>
      </c>
      <c r="C58" s="123" t="s">
        <v>60</v>
      </c>
      <c r="D58" s="124"/>
      <c r="E58" s="102"/>
      <c r="F58" s="103">
        <f t="shared" si="1"/>
        <v>0</v>
      </c>
    </row>
    <row r="59" spans="1:6" ht="18.75" hidden="1">
      <c r="A59" s="121"/>
      <c r="B59" s="122">
        <v>462</v>
      </c>
      <c r="C59" s="123" t="s">
        <v>25</v>
      </c>
      <c r="D59" s="124"/>
      <c r="E59" s="102"/>
      <c r="F59" s="103">
        <f t="shared" si="1"/>
        <v>0</v>
      </c>
    </row>
    <row r="60" spans="1:6" s="66" customFormat="1" ht="37.5" hidden="1">
      <c r="A60" s="125">
        <v>47</v>
      </c>
      <c r="B60" s="126"/>
      <c r="C60" s="127" t="s">
        <v>26</v>
      </c>
      <c r="D60" s="128">
        <f>SUM(D61)</f>
        <v>0</v>
      </c>
      <c r="E60" s="108">
        <f>SUM(E61)</f>
        <v>0</v>
      </c>
      <c r="F60" s="109">
        <f t="shared" si="1"/>
        <v>0</v>
      </c>
    </row>
    <row r="61" spans="1:6" ht="38.25" hidden="1" thickBot="1">
      <c r="A61" s="130"/>
      <c r="B61" s="131">
        <v>471</v>
      </c>
      <c r="C61" s="132" t="s">
        <v>26</v>
      </c>
      <c r="D61" s="133"/>
      <c r="E61" s="114"/>
      <c r="F61" s="115">
        <f t="shared" si="1"/>
        <v>0</v>
      </c>
    </row>
    <row r="62" spans="1:6" ht="20.25" thickBot="1" thickTop="1">
      <c r="A62" s="414" t="s">
        <v>50</v>
      </c>
      <c r="B62" s="415"/>
      <c r="C62" s="416"/>
      <c r="D62" s="134">
        <f>SUM(D36,D40,D48,D50,D54,D57,D60)</f>
        <v>0</v>
      </c>
      <c r="E62" s="134">
        <f>SUM(E36,E40,E48,E50,E54,E57,E60)</f>
        <v>0</v>
      </c>
      <c r="F62" s="134">
        <f>SUM(D62:E62)</f>
        <v>0</v>
      </c>
    </row>
    <row r="63" spans="1:6" ht="20.25" thickBot="1" thickTop="1">
      <c r="A63" s="417" t="s">
        <v>55</v>
      </c>
      <c r="B63" s="418"/>
      <c r="C63" s="419"/>
      <c r="D63" s="135"/>
      <c r="E63" s="135"/>
      <c r="F63" s="135"/>
    </row>
    <row r="64" spans="1:6" ht="20.25" thickBot="1" thickTop="1">
      <c r="A64" s="414" t="s">
        <v>51</v>
      </c>
      <c r="B64" s="415"/>
      <c r="C64" s="416"/>
      <c r="D64" s="134">
        <f>SUM(D62:D63)</f>
        <v>0</v>
      </c>
      <c r="E64" s="134">
        <f>SUM(E62:E63)</f>
        <v>0</v>
      </c>
      <c r="F64" s="134">
        <f>SUM(D64:E64)</f>
        <v>0</v>
      </c>
    </row>
    <row r="65" spans="1:6" ht="19.5" thickTop="1">
      <c r="A65" s="433" t="s">
        <v>63</v>
      </c>
      <c r="B65" s="433"/>
      <c r="C65" s="433"/>
      <c r="D65" s="72"/>
      <c r="E65" s="72"/>
      <c r="F65" s="72"/>
    </row>
    <row r="66" spans="1:6" ht="19.5" thickBot="1">
      <c r="A66" s="424" t="s">
        <v>64</v>
      </c>
      <c r="B66" s="424"/>
      <c r="C66" s="424"/>
      <c r="D66" s="72"/>
      <c r="E66" s="72"/>
      <c r="F66" s="72"/>
    </row>
    <row r="67" spans="1:6" ht="19.5" thickTop="1">
      <c r="A67" s="425" t="s">
        <v>42</v>
      </c>
      <c r="B67" s="426"/>
      <c r="C67" s="426" t="s">
        <v>6</v>
      </c>
      <c r="D67" s="426" t="s">
        <v>43</v>
      </c>
      <c r="E67" s="426"/>
      <c r="F67" s="429"/>
    </row>
    <row r="68" spans="1:6" ht="38.25" thickBot="1">
      <c r="A68" s="427"/>
      <c r="B68" s="428"/>
      <c r="C68" s="428"/>
      <c r="D68" s="64" t="s">
        <v>45</v>
      </c>
      <c r="E68" s="64" t="s">
        <v>46</v>
      </c>
      <c r="F68" s="65" t="s">
        <v>47</v>
      </c>
    </row>
    <row r="69" spans="1:6" ht="20.25" thickBot="1" thickTop="1">
      <c r="A69" s="430" t="s">
        <v>48</v>
      </c>
      <c r="B69" s="431"/>
      <c r="C69" s="431"/>
      <c r="D69" s="431"/>
      <c r="E69" s="431"/>
      <c r="F69" s="432"/>
    </row>
    <row r="70" spans="1:6" ht="19.5" thickTop="1">
      <c r="A70" s="116">
        <v>41</v>
      </c>
      <c r="B70" s="117"/>
      <c r="C70" s="118" t="s">
        <v>9</v>
      </c>
      <c r="D70" s="119">
        <f>SUM(D71:D73)</f>
        <v>0</v>
      </c>
      <c r="E70" s="120">
        <f>SUM(E71:E73)</f>
        <v>0</v>
      </c>
      <c r="F70" s="97">
        <f>SUM(D70:E70)</f>
        <v>0</v>
      </c>
    </row>
    <row r="71" spans="1:6" ht="18.75">
      <c r="A71" s="121"/>
      <c r="B71" s="122">
        <v>411</v>
      </c>
      <c r="C71" s="123" t="s">
        <v>1</v>
      </c>
      <c r="D71" s="124"/>
      <c r="E71" s="102"/>
      <c r="F71" s="103">
        <f aca="true" t="shared" si="2" ref="F71:F95">SUM(D71:E71)</f>
        <v>0</v>
      </c>
    </row>
    <row r="72" spans="1:6" ht="18.75">
      <c r="A72" s="121"/>
      <c r="B72" s="122">
        <v>412</v>
      </c>
      <c r="C72" s="123" t="s">
        <v>10</v>
      </c>
      <c r="D72" s="124"/>
      <c r="E72" s="102"/>
      <c r="F72" s="103">
        <f t="shared" si="2"/>
        <v>0</v>
      </c>
    </row>
    <row r="73" spans="1:6" ht="18.75">
      <c r="A73" s="121"/>
      <c r="B73" s="122">
        <v>413</v>
      </c>
      <c r="C73" s="123" t="s">
        <v>2</v>
      </c>
      <c r="D73" s="124"/>
      <c r="E73" s="102"/>
      <c r="F73" s="103">
        <f t="shared" si="2"/>
        <v>0</v>
      </c>
    </row>
    <row r="74" spans="1:6" ht="18.75">
      <c r="A74" s="125">
        <v>42</v>
      </c>
      <c r="B74" s="126"/>
      <c r="C74" s="127" t="s">
        <v>3</v>
      </c>
      <c r="D74" s="128">
        <f>SUM(D75:D81)</f>
        <v>0</v>
      </c>
      <c r="E74" s="108">
        <f>SUM(E75:E81)</f>
        <v>0</v>
      </c>
      <c r="F74" s="109">
        <f t="shared" si="2"/>
        <v>0</v>
      </c>
    </row>
    <row r="75" spans="1:6" ht="18.75" hidden="1">
      <c r="A75" s="121"/>
      <c r="B75" s="122">
        <v>421</v>
      </c>
      <c r="C75" s="123" t="s">
        <v>11</v>
      </c>
      <c r="D75" s="124"/>
      <c r="E75" s="102"/>
      <c r="F75" s="103">
        <f t="shared" si="2"/>
        <v>0</v>
      </c>
    </row>
    <row r="76" spans="1:6" ht="37.5">
      <c r="A76" s="121"/>
      <c r="B76" s="122">
        <v>422</v>
      </c>
      <c r="C76" s="123" t="s">
        <v>12</v>
      </c>
      <c r="D76" s="124"/>
      <c r="E76" s="102"/>
      <c r="F76" s="129">
        <f t="shared" si="2"/>
        <v>0</v>
      </c>
    </row>
    <row r="77" spans="1:6" ht="18.75" hidden="1">
      <c r="A77" s="121"/>
      <c r="B77" s="122">
        <v>423</v>
      </c>
      <c r="C77" s="123" t="s">
        <v>13</v>
      </c>
      <c r="D77" s="124"/>
      <c r="E77" s="102"/>
      <c r="F77" s="103">
        <f t="shared" si="2"/>
        <v>0</v>
      </c>
    </row>
    <row r="78" spans="1:6" ht="18.75">
      <c r="A78" s="121"/>
      <c r="B78" s="122">
        <v>424</v>
      </c>
      <c r="C78" s="123" t="s">
        <v>14</v>
      </c>
      <c r="D78" s="124"/>
      <c r="E78" s="102"/>
      <c r="F78" s="103">
        <f t="shared" si="2"/>
        <v>0</v>
      </c>
    </row>
    <row r="79" spans="1:6" ht="18.75">
      <c r="A79" s="121"/>
      <c r="B79" s="122">
        <v>425</v>
      </c>
      <c r="C79" s="123" t="s">
        <v>5</v>
      </c>
      <c r="D79" s="124"/>
      <c r="E79" s="102"/>
      <c r="F79" s="103">
        <f t="shared" si="2"/>
        <v>0</v>
      </c>
    </row>
    <row r="80" spans="1:6" ht="18.75">
      <c r="A80" s="121"/>
      <c r="B80" s="122">
        <v>426</v>
      </c>
      <c r="C80" s="123" t="s">
        <v>4</v>
      </c>
      <c r="D80" s="124"/>
      <c r="E80" s="102"/>
      <c r="F80" s="103">
        <f t="shared" si="2"/>
        <v>0</v>
      </c>
    </row>
    <row r="81" spans="1:6" ht="18.75">
      <c r="A81" s="121"/>
      <c r="B81" s="122">
        <v>429</v>
      </c>
      <c r="C81" s="123" t="s">
        <v>15</v>
      </c>
      <c r="D81" s="124"/>
      <c r="E81" s="102"/>
      <c r="F81" s="103">
        <f t="shared" si="2"/>
        <v>0</v>
      </c>
    </row>
    <row r="82" spans="1:6" ht="18.75">
      <c r="A82" s="125">
        <v>43</v>
      </c>
      <c r="B82" s="126"/>
      <c r="C82" s="127" t="s">
        <v>16</v>
      </c>
      <c r="D82" s="128">
        <f>SUM(D83)</f>
        <v>0</v>
      </c>
      <c r="E82" s="108">
        <f>SUM(E83)</f>
        <v>0</v>
      </c>
      <c r="F82" s="109">
        <f t="shared" si="2"/>
        <v>0</v>
      </c>
    </row>
    <row r="83" spans="1:6" ht="18.75">
      <c r="A83" s="121"/>
      <c r="B83" s="122">
        <v>431</v>
      </c>
      <c r="C83" s="123" t="s">
        <v>17</v>
      </c>
      <c r="D83" s="124"/>
      <c r="E83" s="102"/>
      <c r="F83" s="103">
        <f t="shared" si="2"/>
        <v>0</v>
      </c>
    </row>
    <row r="84" spans="1:6" ht="18.75">
      <c r="A84" s="125">
        <v>44</v>
      </c>
      <c r="B84" s="126"/>
      <c r="C84" s="127" t="s">
        <v>18</v>
      </c>
      <c r="D84" s="128">
        <f>SUM(D85:D87)</f>
        <v>0</v>
      </c>
      <c r="E84" s="108">
        <f>SUM(E85:E87)</f>
        <v>0</v>
      </c>
      <c r="F84" s="109">
        <f t="shared" si="2"/>
        <v>0</v>
      </c>
    </row>
    <row r="85" spans="1:6" ht="18.75" hidden="1">
      <c r="A85" s="121"/>
      <c r="B85" s="122">
        <v>441</v>
      </c>
      <c r="C85" s="123" t="s">
        <v>19</v>
      </c>
      <c r="D85" s="124"/>
      <c r="E85" s="102"/>
      <c r="F85" s="103">
        <f t="shared" si="2"/>
        <v>0</v>
      </c>
    </row>
    <row r="86" spans="1:6" ht="18.75" hidden="1">
      <c r="A86" s="121"/>
      <c r="B86" s="122">
        <v>442</v>
      </c>
      <c r="C86" s="123" t="s">
        <v>20</v>
      </c>
      <c r="D86" s="124"/>
      <c r="E86" s="102"/>
      <c r="F86" s="103">
        <f t="shared" si="2"/>
        <v>0</v>
      </c>
    </row>
    <row r="87" spans="1:6" ht="18.75">
      <c r="A87" s="121"/>
      <c r="B87" s="122">
        <v>443</v>
      </c>
      <c r="C87" s="123" t="s">
        <v>21</v>
      </c>
      <c r="D87" s="124"/>
      <c r="E87" s="102"/>
      <c r="F87" s="103">
        <f t="shared" si="2"/>
        <v>0</v>
      </c>
    </row>
    <row r="88" spans="1:6" ht="18.75">
      <c r="A88" s="125">
        <v>45</v>
      </c>
      <c r="B88" s="126"/>
      <c r="C88" s="127" t="s">
        <v>0</v>
      </c>
      <c r="D88" s="128">
        <f>SUM(D89:D90)</f>
        <v>0</v>
      </c>
      <c r="E88" s="108">
        <f>SUM(E89:E90)</f>
        <v>0</v>
      </c>
      <c r="F88" s="109">
        <f t="shared" si="2"/>
        <v>0</v>
      </c>
    </row>
    <row r="89" spans="1:6" ht="19.5" thickBot="1">
      <c r="A89" s="121"/>
      <c r="B89" s="122">
        <v>451</v>
      </c>
      <c r="C89" s="123" t="s">
        <v>22</v>
      </c>
      <c r="D89" s="124"/>
      <c r="E89" s="102"/>
      <c r="F89" s="103">
        <f t="shared" si="2"/>
        <v>0</v>
      </c>
    </row>
    <row r="90" spans="1:6" ht="18.75" hidden="1">
      <c r="A90" s="121"/>
      <c r="B90" s="122">
        <v>452</v>
      </c>
      <c r="C90" s="123" t="s">
        <v>23</v>
      </c>
      <c r="D90" s="124"/>
      <c r="E90" s="102"/>
      <c r="F90" s="103">
        <f t="shared" si="2"/>
        <v>0</v>
      </c>
    </row>
    <row r="91" spans="1:6" ht="18.75" hidden="1">
      <c r="A91" s="125">
        <v>46</v>
      </c>
      <c r="B91" s="126"/>
      <c r="C91" s="127" t="s">
        <v>24</v>
      </c>
      <c r="D91" s="128">
        <f>SUM(D92:D93)</f>
        <v>0</v>
      </c>
      <c r="E91" s="108">
        <f>SUM(E92:E93)</f>
        <v>0</v>
      </c>
      <c r="F91" s="109">
        <f t="shared" si="2"/>
        <v>0</v>
      </c>
    </row>
    <row r="92" spans="1:6" ht="18.75" hidden="1">
      <c r="A92" s="121"/>
      <c r="B92" s="122">
        <v>461</v>
      </c>
      <c r="C92" s="123" t="s">
        <v>60</v>
      </c>
      <c r="D92" s="124"/>
      <c r="E92" s="102"/>
      <c r="F92" s="103">
        <f t="shared" si="2"/>
        <v>0</v>
      </c>
    </row>
    <row r="93" spans="1:6" ht="18.75" hidden="1">
      <c r="A93" s="121"/>
      <c r="B93" s="122">
        <v>462</v>
      </c>
      <c r="C93" s="123" t="s">
        <v>25</v>
      </c>
      <c r="D93" s="124"/>
      <c r="E93" s="102"/>
      <c r="F93" s="103">
        <f t="shared" si="2"/>
        <v>0</v>
      </c>
    </row>
    <row r="94" spans="1:6" ht="37.5" hidden="1">
      <c r="A94" s="125">
        <v>47</v>
      </c>
      <c r="B94" s="126"/>
      <c r="C94" s="127" t="s">
        <v>26</v>
      </c>
      <c r="D94" s="128">
        <f>SUM(D95)</f>
        <v>0</v>
      </c>
      <c r="E94" s="108">
        <f>SUM(E95)</f>
        <v>0</v>
      </c>
      <c r="F94" s="109">
        <f t="shared" si="2"/>
        <v>0</v>
      </c>
    </row>
    <row r="95" spans="1:6" ht="38.25" hidden="1" thickBot="1">
      <c r="A95" s="130"/>
      <c r="B95" s="131">
        <v>471</v>
      </c>
      <c r="C95" s="132" t="s">
        <v>26</v>
      </c>
      <c r="D95" s="133"/>
      <c r="E95" s="114"/>
      <c r="F95" s="115">
        <f t="shared" si="2"/>
        <v>0</v>
      </c>
    </row>
    <row r="96" spans="1:6" ht="20.25" thickBot="1" thickTop="1">
      <c r="A96" s="414" t="s">
        <v>50</v>
      </c>
      <c r="B96" s="415"/>
      <c r="C96" s="416"/>
      <c r="D96" s="134">
        <f>SUM(D70,D74,D82,D84,D88,D91,D94)</f>
        <v>0</v>
      </c>
      <c r="E96" s="134">
        <f>SUM(E70,E74,E82,E84,E88,E91,E94)</f>
        <v>0</v>
      </c>
      <c r="F96" s="134">
        <f>SUM(D96:E96)</f>
        <v>0</v>
      </c>
    </row>
    <row r="97" spans="1:6" ht="20.25" thickBot="1" thickTop="1">
      <c r="A97" s="417" t="s">
        <v>55</v>
      </c>
      <c r="B97" s="418"/>
      <c r="C97" s="419"/>
      <c r="D97" s="135"/>
      <c r="E97" s="135"/>
      <c r="F97" s="135"/>
    </row>
    <row r="98" spans="1:6" ht="20.25" thickBot="1" thickTop="1">
      <c r="A98" s="414" t="s">
        <v>51</v>
      </c>
      <c r="B98" s="415"/>
      <c r="C98" s="416"/>
      <c r="D98" s="134">
        <f>SUM(D96:D97)</f>
        <v>0</v>
      </c>
      <c r="E98" s="134">
        <f>SUM(E96:E97)</f>
        <v>0</v>
      </c>
      <c r="F98" s="134">
        <f>SUM(D98:E98)</f>
        <v>0</v>
      </c>
    </row>
    <row r="99" spans="1:6" ht="20.25" thickBot="1" thickTop="1">
      <c r="A99" s="414" t="s">
        <v>61</v>
      </c>
      <c r="B99" s="415"/>
      <c r="C99" s="416"/>
      <c r="D99" s="134">
        <f>SUM(D29-D64-D98)</f>
        <v>0</v>
      </c>
      <c r="E99" s="134">
        <f>SUM(E29-E64-E98)</f>
        <v>0</v>
      </c>
      <c r="F99" s="134">
        <f>SUM(F29-F64-F98)</f>
        <v>0</v>
      </c>
    </row>
    <row r="100" spans="1:6" ht="20.25" thickBot="1" thickTop="1">
      <c r="A100" s="414" t="s">
        <v>65</v>
      </c>
      <c r="B100" s="415"/>
      <c r="C100" s="416"/>
      <c r="D100" s="134">
        <f>SUM(D96,D62)</f>
        <v>0</v>
      </c>
      <c r="E100" s="134">
        <f>SUM(E96,E62)</f>
        <v>0</v>
      </c>
      <c r="F100" s="134">
        <f>SUM(F96,F62)</f>
        <v>0</v>
      </c>
    </row>
    <row r="101" spans="1:6" ht="19.5" thickTop="1">
      <c r="A101" s="75"/>
      <c r="B101" s="75"/>
      <c r="C101" s="75"/>
      <c r="D101" s="74"/>
      <c r="E101" s="74"/>
      <c r="F101" s="74"/>
    </row>
    <row r="102" spans="1:6" ht="18.75">
      <c r="A102" s="420" t="s">
        <v>58</v>
      </c>
      <c r="B102" s="421"/>
      <c r="C102" s="421"/>
      <c r="D102" s="76"/>
      <c r="E102" s="76">
        <v>0</v>
      </c>
      <c r="F102" s="77">
        <f>SUM(D102:E102)</f>
        <v>0</v>
      </c>
    </row>
    <row r="103" spans="1:6" ht="18.75">
      <c r="A103" s="422" t="s">
        <v>56</v>
      </c>
      <c r="B103" s="423"/>
      <c r="C103" s="423"/>
      <c r="D103" s="67">
        <f>IF(D102-D28&gt;0,D102-D28,0)</f>
        <v>0</v>
      </c>
      <c r="E103" s="67">
        <f>IF(E102-E28&gt;0,E102-E28,0)</f>
        <v>0</v>
      </c>
      <c r="F103" s="78">
        <f>SUM(D103:E103)</f>
        <v>0</v>
      </c>
    </row>
    <row r="104" spans="1:6" ht="18.75">
      <c r="A104" s="422" t="s">
        <v>52</v>
      </c>
      <c r="B104" s="423"/>
      <c r="C104" s="423"/>
      <c r="D104" s="67">
        <f>IF(D102+D63&lt;0,D102-(-D63),0)</f>
        <v>0</v>
      </c>
      <c r="E104" s="67">
        <f>IF(E102+E63&lt;0,E102-(-E63),0)</f>
        <v>0</v>
      </c>
      <c r="F104" s="78">
        <f>SUM(D104:E104)</f>
        <v>0</v>
      </c>
    </row>
    <row r="105" spans="1:6" ht="18.75">
      <c r="A105" s="410" t="s">
        <v>53</v>
      </c>
      <c r="B105" s="411"/>
      <c r="C105" s="411"/>
      <c r="D105" s="79"/>
      <c r="E105" s="79"/>
      <c r="F105" s="80">
        <f>SUM(D105:E105)</f>
        <v>0</v>
      </c>
    </row>
    <row r="106" spans="1:6" ht="18.75">
      <c r="A106" s="412" t="s">
        <v>57</v>
      </c>
      <c r="B106" s="413"/>
      <c r="C106" s="413"/>
      <c r="D106" s="81"/>
      <c r="E106" s="81"/>
      <c r="F106" s="82">
        <f>SUM(D106:E106)</f>
        <v>0</v>
      </c>
    </row>
    <row r="107" spans="3:6" ht="18.75">
      <c r="C107" s="83"/>
      <c r="D107" s="84"/>
      <c r="E107" s="84"/>
      <c r="F107" s="84"/>
    </row>
    <row r="108" spans="3:6" ht="18.75">
      <c r="C108" s="83"/>
      <c r="D108" s="84"/>
      <c r="E108" s="84"/>
      <c r="F108" s="84"/>
    </row>
    <row r="109" spans="4:6" ht="18.75">
      <c r="D109" s="84"/>
      <c r="E109" s="84"/>
      <c r="F109" s="84"/>
    </row>
    <row r="110" spans="4:6" ht="18.75">
      <c r="D110" s="84"/>
      <c r="E110" s="84"/>
      <c r="F110" s="84"/>
    </row>
  </sheetData>
  <sheetProtection/>
  <mergeCells count="33">
    <mergeCell ref="B1:F1"/>
    <mergeCell ref="A3:B4"/>
    <mergeCell ref="C3:C4"/>
    <mergeCell ref="D3:F3"/>
    <mergeCell ref="A5:F5"/>
    <mergeCell ref="A27:C27"/>
    <mergeCell ref="A28:C28"/>
    <mergeCell ref="A29:C29"/>
    <mergeCell ref="A31:C31"/>
    <mergeCell ref="A32:C32"/>
    <mergeCell ref="A33:B34"/>
    <mergeCell ref="C33:C34"/>
    <mergeCell ref="D33:F33"/>
    <mergeCell ref="A35:F35"/>
    <mergeCell ref="A62:C62"/>
    <mergeCell ref="A63:C63"/>
    <mergeCell ref="A64:C64"/>
    <mergeCell ref="A65:C65"/>
    <mergeCell ref="A66:C66"/>
    <mergeCell ref="A67:B68"/>
    <mergeCell ref="C67:C68"/>
    <mergeCell ref="D67:F67"/>
    <mergeCell ref="A69:F69"/>
    <mergeCell ref="A104:C104"/>
    <mergeCell ref="A105:C105"/>
    <mergeCell ref="A106:C106"/>
    <mergeCell ref="A96:C96"/>
    <mergeCell ref="A97:C97"/>
    <mergeCell ref="A98:C98"/>
    <mergeCell ref="A99:C99"/>
    <mergeCell ref="A102:C102"/>
    <mergeCell ref="A103:C103"/>
    <mergeCell ref="A100:C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="55" zoomScaleNormal="55" zoomScalePageLayoutView="0" workbookViewId="0" topLeftCell="A55">
      <selection activeCell="Z41" sqref="Z41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64.140625" style="0" customWidth="1"/>
    <col min="4" max="4" width="19.140625" style="0" customWidth="1"/>
    <col min="5" max="5" width="20.140625" style="0" customWidth="1"/>
    <col min="6" max="6" width="17.00390625" style="0" customWidth="1"/>
    <col min="7" max="7" width="19.421875" style="0" customWidth="1"/>
    <col min="8" max="9" width="17.00390625" style="0" customWidth="1"/>
    <col min="10" max="11" width="14.140625" style="0" customWidth="1"/>
    <col min="12" max="12" width="19.140625" style="0" customWidth="1"/>
  </cols>
  <sheetData>
    <row r="1" spans="1:12" ht="21">
      <c r="A1" s="173"/>
      <c r="B1" s="438" t="s">
        <v>59</v>
      </c>
      <c r="C1" s="438"/>
      <c r="D1" s="438"/>
      <c r="E1" s="438"/>
      <c r="F1" s="438"/>
      <c r="G1" s="173"/>
      <c r="H1" s="173"/>
      <c r="I1" s="173"/>
      <c r="J1" s="173"/>
      <c r="K1" s="173"/>
      <c r="L1" s="173"/>
    </row>
    <row r="2" spans="1:12" ht="9.75" customHeight="1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3.25" customHeight="1" thickTop="1">
      <c r="A3" s="425" t="s">
        <v>42</v>
      </c>
      <c r="B3" s="426"/>
      <c r="C3" s="426" t="s">
        <v>6</v>
      </c>
      <c r="D3" s="426" t="s">
        <v>43</v>
      </c>
      <c r="E3" s="426"/>
      <c r="F3" s="429"/>
      <c r="G3" s="63"/>
      <c r="H3" s="63"/>
      <c r="I3" s="63"/>
      <c r="J3" s="63"/>
      <c r="K3" s="63"/>
      <c r="L3" s="63"/>
    </row>
    <row r="4" spans="1:12" ht="51.75" customHeight="1" thickBot="1">
      <c r="A4" s="427"/>
      <c r="B4" s="428"/>
      <c r="C4" s="428"/>
      <c r="D4" s="64" t="s">
        <v>45</v>
      </c>
      <c r="E4" s="64" t="s">
        <v>46</v>
      </c>
      <c r="F4" s="65" t="s">
        <v>47</v>
      </c>
      <c r="G4" s="63"/>
      <c r="H4" s="63"/>
      <c r="I4" s="63"/>
      <c r="J4" s="63"/>
      <c r="K4" s="63"/>
      <c r="L4" s="63"/>
    </row>
    <row r="5" spans="1:12" ht="20.25" customHeight="1" thickBot="1" thickTop="1">
      <c r="A5" s="439" t="s">
        <v>44</v>
      </c>
      <c r="B5" s="440"/>
      <c r="C5" s="440"/>
      <c r="D5" s="440"/>
      <c r="E5" s="440"/>
      <c r="F5" s="441"/>
      <c r="G5" s="173"/>
      <c r="H5" s="173"/>
      <c r="I5" s="173"/>
      <c r="J5" s="173"/>
      <c r="K5" s="173"/>
      <c r="L5" s="173"/>
    </row>
    <row r="6" spans="1:12" s="66" customFormat="1" ht="21.75" thickTop="1">
      <c r="A6" s="174">
        <v>31</v>
      </c>
      <c r="B6" s="175"/>
      <c r="C6" s="176" t="s">
        <v>27</v>
      </c>
      <c r="D6" s="177"/>
      <c r="E6" s="178"/>
      <c r="F6" s="179"/>
      <c r="G6" s="180"/>
      <c r="H6" s="180"/>
      <c r="I6" s="180"/>
      <c r="J6" s="180"/>
      <c r="K6" s="180"/>
      <c r="L6" s="180"/>
    </row>
    <row r="7" spans="1:12" ht="21">
      <c r="A7" s="181"/>
      <c r="B7" s="182">
        <v>311</v>
      </c>
      <c r="C7" s="183" t="s">
        <v>27</v>
      </c>
      <c r="D7" s="184"/>
      <c r="E7" s="185"/>
      <c r="F7" s="186"/>
      <c r="G7" s="173"/>
      <c r="H7" s="173"/>
      <c r="I7" s="173"/>
      <c r="J7" s="173"/>
      <c r="K7" s="173"/>
      <c r="L7" s="173"/>
    </row>
    <row r="8" spans="1:12" s="66" customFormat="1" ht="21">
      <c r="A8" s="187">
        <v>32</v>
      </c>
      <c r="B8" s="188"/>
      <c r="C8" s="189" t="s">
        <v>7</v>
      </c>
      <c r="D8" s="190"/>
      <c r="E8" s="191"/>
      <c r="F8" s="192"/>
      <c r="G8" s="180"/>
      <c r="H8" s="180"/>
      <c r="I8" s="180"/>
      <c r="J8" s="180"/>
      <c r="K8" s="180"/>
      <c r="L8" s="180"/>
    </row>
    <row r="9" spans="1:12" ht="21">
      <c r="A9" s="181"/>
      <c r="B9" s="182">
        <v>321</v>
      </c>
      <c r="C9" s="183" t="s">
        <v>7</v>
      </c>
      <c r="D9" s="184"/>
      <c r="E9" s="185"/>
      <c r="F9" s="186"/>
      <c r="G9" s="173"/>
      <c r="H9" s="173"/>
      <c r="I9" s="173"/>
      <c r="J9" s="173"/>
      <c r="K9" s="173"/>
      <c r="L9" s="173"/>
    </row>
    <row r="10" spans="1:12" s="66" customFormat="1" ht="21">
      <c r="A10" s="187">
        <v>33</v>
      </c>
      <c r="B10" s="188"/>
      <c r="C10" s="189" t="s">
        <v>8</v>
      </c>
      <c r="D10" s="190"/>
      <c r="E10" s="191"/>
      <c r="F10" s="192"/>
      <c r="G10" s="180"/>
      <c r="H10" s="180"/>
      <c r="I10" s="180"/>
      <c r="J10" s="180"/>
      <c r="K10" s="180"/>
      <c r="L10" s="180"/>
    </row>
    <row r="11" spans="1:12" ht="21">
      <c r="A11" s="181"/>
      <c r="B11" s="182">
        <v>331</v>
      </c>
      <c r="C11" s="183" t="s">
        <v>8</v>
      </c>
      <c r="D11" s="184"/>
      <c r="E11" s="185"/>
      <c r="F11" s="186"/>
      <c r="G11" s="173"/>
      <c r="H11" s="173"/>
      <c r="I11" s="173"/>
      <c r="J11" s="173"/>
      <c r="K11" s="173"/>
      <c r="L11" s="173"/>
    </row>
    <row r="12" spans="1:12" s="66" customFormat="1" ht="21">
      <c r="A12" s="187">
        <v>34</v>
      </c>
      <c r="B12" s="188"/>
      <c r="C12" s="189" t="s">
        <v>28</v>
      </c>
      <c r="D12" s="190"/>
      <c r="E12" s="191"/>
      <c r="F12" s="192"/>
      <c r="G12" s="180"/>
      <c r="H12" s="180"/>
      <c r="I12" s="180"/>
      <c r="J12" s="180"/>
      <c r="K12" s="180"/>
      <c r="L12" s="180"/>
    </row>
    <row r="13" spans="1:12" ht="21">
      <c r="A13" s="181"/>
      <c r="B13" s="182">
        <v>341</v>
      </c>
      <c r="C13" s="183" t="s">
        <v>29</v>
      </c>
      <c r="D13" s="184"/>
      <c r="E13" s="185"/>
      <c r="F13" s="186"/>
      <c r="G13" s="173"/>
      <c r="H13" s="173"/>
      <c r="I13" s="173"/>
      <c r="J13" s="173"/>
      <c r="K13" s="173"/>
      <c r="L13" s="173"/>
    </row>
    <row r="14" spans="1:12" ht="21">
      <c r="A14" s="181"/>
      <c r="B14" s="182">
        <v>342</v>
      </c>
      <c r="C14" s="183" t="s">
        <v>30</v>
      </c>
      <c r="D14" s="184"/>
      <c r="E14" s="185"/>
      <c r="F14" s="186"/>
      <c r="G14" s="173"/>
      <c r="H14" s="173"/>
      <c r="I14" s="173"/>
      <c r="J14" s="173"/>
      <c r="K14" s="173"/>
      <c r="L14" s="173"/>
    </row>
    <row r="15" spans="1:12" s="66" customFormat="1" ht="21">
      <c r="A15" s="187">
        <v>35</v>
      </c>
      <c r="B15" s="188"/>
      <c r="C15" s="189" t="s">
        <v>31</v>
      </c>
      <c r="D15" s="190"/>
      <c r="E15" s="191"/>
      <c r="F15" s="192"/>
      <c r="G15" s="180"/>
      <c r="H15" s="180"/>
      <c r="I15" s="180"/>
      <c r="J15" s="180"/>
      <c r="K15" s="180"/>
      <c r="L15" s="180"/>
    </row>
    <row r="16" spans="1:12" ht="21">
      <c r="A16" s="181"/>
      <c r="B16" s="182">
        <v>351</v>
      </c>
      <c r="C16" s="183" t="s">
        <v>32</v>
      </c>
      <c r="D16" s="184"/>
      <c r="E16" s="185"/>
      <c r="F16" s="186"/>
      <c r="G16" s="173"/>
      <c r="H16" s="173"/>
      <c r="I16" s="173"/>
      <c r="J16" s="173"/>
      <c r="K16" s="173"/>
      <c r="L16" s="173"/>
    </row>
    <row r="17" spans="1:12" ht="22.5" customHeight="1">
      <c r="A17" s="181"/>
      <c r="B17" s="182">
        <v>352</v>
      </c>
      <c r="C17" s="183" t="s">
        <v>33</v>
      </c>
      <c r="D17" s="184"/>
      <c r="E17" s="185"/>
      <c r="F17" s="186"/>
      <c r="G17" s="173"/>
      <c r="H17" s="173"/>
      <c r="I17" s="173"/>
      <c r="J17" s="173"/>
      <c r="K17" s="173"/>
      <c r="L17" s="173"/>
    </row>
    <row r="18" spans="1:12" ht="22.5" customHeight="1">
      <c r="A18" s="181"/>
      <c r="B18" s="182">
        <v>353</v>
      </c>
      <c r="C18" s="183" t="s">
        <v>34</v>
      </c>
      <c r="D18" s="184"/>
      <c r="E18" s="185"/>
      <c r="F18" s="186"/>
      <c r="G18" s="173"/>
      <c r="H18" s="173"/>
      <c r="I18" s="173"/>
      <c r="J18" s="173"/>
      <c r="K18" s="173"/>
      <c r="L18" s="173"/>
    </row>
    <row r="19" spans="1:12" ht="21">
      <c r="A19" s="181"/>
      <c r="B19" s="182">
        <v>354</v>
      </c>
      <c r="C19" s="183" t="s">
        <v>35</v>
      </c>
      <c r="D19" s="184"/>
      <c r="E19" s="185"/>
      <c r="F19" s="186"/>
      <c r="G19" s="173"/>
      <c r="H19" s="173"/>
      <c r="I19" s="173"/>
      <c r="J19" s="173"/>
      <c r="K19" s="173"/>
      <c r="L19" s="173"/>
    </row>
    <row r="20" spans="1:12" ht="21">
      <c r="A20" s="181"/>
      <c r="B20" s="182">
        <v>355</v>
      </c>
      <c r="C20" s="183" t="s">
        <v>36</v>
      </c>
      <c r="D20" s="184"/>
      <c r="E20" s="185"/>
      <c r="F20" s="186"/>
      <c r="G20" s="173"/>
      <c r="H20" s="173"/>
      <c r="I20" s="173"/>
      <c r="J20" s="173"/>
      <c r="K20" s="173"/>
      <c r="L20" s="173"/>
    </row>
    <row r="21" spans="1:12" s="66" customFormat="1" ht="21">
      <c r="A21" s="187">
        <v>36</v>
      </c>
      <c r="B21" s="188"/>
      <c r="C21" s="189" t="s">
        <v>37</v>
      </c>
      <c r="D21" s="190"/>
      <c r="E21" s="191"/>
      <c r="F21" s="192"/>
      <c r="G21" s="180"/>
      <c r="H21" s="180"/>
      <c r="I21" s="180"/>
      <c r="J21" s="180"/>
      <c r="K21" s="180"/>
      <c r="L21" s="180"/>
    </row>
    <row r="22" spans="1:12" ht="21">
      <c r="A22" s="181"/>
      <c r="B22" s="182">
        <v>361</v>
      </c>
      <c r="C22" s="183" t="s">
        <v>38</v>
      </c>
      <c r="D22" s="184"/>
      <c r="E22" s="185"/>
      <c r="F22" s="186"/>
      <c r="G22" s="173"/>
      <c r="H22" s="173"/>
      <c r="I22" s="173"/>
      <c r="J22" s="173"/>
      <c r="K22" s="173"/>
      <c r="L22" s="173"/>
    </row>
    <row r="23" spans="1:12" ht="21">
      <c r="A23" s="181"/>
      <c r="B23" s="182">
        <v>362</v>
      </c>
      <c r="C23" s="183" t="s">
        <v>39</v>
      </c>
      <c r="D23" s="184"/>
      <c r="E23" s="185"/>
      <c r="F23" s="186"/>
      <c r="G23" s="173"/>
      <c r="H23" s="173"/>
      <c r="I23" s="173"/>
      <c r="J23" s="173"/>
      <c r="K23" s="173"/>
      <c r="L23" s="173"/>
    </row>
    <row r="24" spans="1:12" ht="21">
      <c r="A24" s="181"/>
      <c r="B24" s="182">
        <v>363</v>
      </c>
      <c r="C24" s="183" t="s">
        <v>40</v>
      </c>
      <c r="D24" s="184"/>
      <c r="E24" s="185"/>
      <c r="F24" s="186"/>
      <c r="G24" s="173"/>
      <c r="H24" s="173"/>
      <c r="I24" s="173"/>
      <c r="J24" s="173"/>
      <c r="K24" s="173"/>
      <c r="L24" s="173"/>
    </row>
    <row r="25" spans="1:12" s="66" customFormat="1" ht="21">
      <c r="A25" s="187">
        <v>37</v>
      </c>
      <c r="B25" s="188"/>
      <c r="C25" s="189" t="s">
        <v>41</v>
      </c>
      <c r="D25" s="190"/>
      <c r="E25" s="191"/>
      <c r="F25" s="192"/>
      <c r="G25" s="180"/>
      <c r="H25" s="180"/>
      <c r="I25" s="180"/>
      <c r="J25" s="180"/>
      <c r="K25" s="180"/>
      <c r="L25" s="180"/>
    </row>
    <row r="26" spans="1:12" ht="21.75" thickBot="1">
      <c r="A26" s="193"/>
      <c r="B26" s="194">
        <v>371</v>
      </c>
      <c r="C26" s="195" t="s">
        <v>41</v>
      </c>
      <c r="D26" s="196"/>
      <c r="E26" s="197"/>
      <c r="F26" s="198"/>
      <c r="G26" s="173"/>
      <c r="H26" s="173"/>
      <c r="I26" s="173"/>
      <c r="J26" s="173"/>
      <c r="K26" s="173"/>
      <c r="L26" s="173"/>
    </row>
    <row r="27" spans="1:12" ht="22.5" thickBot="1" thickTop="1">
      <c r="A27" s="442" t="s">
        <v>49</v>
      </c>
      <c r="B27" s="443"/>
      <c r="C27" s="443"/>
      <c r="D27" s="199"/>
      <c r="E27" s="199"/>
      <c r="F27" s="199"/>
      <c r="G27" s="173"/>
      <c r="H27" s="173"/>
      <c r="I27" s="173"/>
      <c r="J27" s="173"/>
      <c r="K27" s="173"/>
      <c r="L27" s="173"/>
    </row>
    <row r="28" spans="1:12" ht="22.5" thickBot="1" thickTop="1">
      <c r="A28" s="444" t="s">
        <v>54</v>
      </c>
      <c r="B28" s="445"/>
      <c r="C28" s="445"/>
      <c r="D28" s="200"/>
      <c r="E28" s="200"/>
      <c r="F28" s="200"/>
      <c r="G28" s="173"/>
      <c r="H28" s="173"/>
      <c r="I28" s="173"/>
      <c r="J28" s="173"/>
      <c r="K28" s="173"/>
      <c r="L28" s="173"/>
    </row>
    <row r="29" spans="1:12" ht="22.5" thickBot="1" thickTop="1">
      <c r="A29" s="442" t="s">
        <v>51</v>
      </c>
      <c r="B29" s="443"/>
      <c r="C29" s="443"/>
      <c r="D29" s="199"/>
      <c r="E29" s="199"/>
      <c r="F29" s="199"/>
      <c r="G29" s="201"/>
      <c r="H29" s="201"/>
      <c r="I29" s="201"/>
      <c r="J29" s="201"/>
      <c r="K29" s="201"/>
      <c r="L29" s="201"/>
    </row>
    <row r="30" spans="1:12" s="73" customFormat="1" ht="15.75" customHeight="1" thickTop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3" ht="21">
      <c r="A31" s="446" t="s">
        <v>94</v>
      </c>
      <c r="B31" s="447"/>
      <c r="C31" s="447"/>
      <c r="D31" s="202"/>
      <c r="E31" s="202"/>
      <c r="F31" s="202"/>
      <c r="G31" s="202"/>
      <c r="H31" s="202"/>
      <c r="I31" s="202"/>
      <c r="J31" s="202"/>
      <c r="K31" s="202"/>
      <c r="L31" s="202"/>
      <c r="M31" s="275"/>
    </row>
    <row r="32" spans="1:13" ht="21">
      <c r="A32" s="448" t="s">
        <v>95</v>
      </c>
      <c r="B32" s="449"/>
      <c r="C32" s="449"/>
      <c r="D32" s="203"/>
      <c r="E32" s="203"/>
      <c r="F32" s="203"/>
      <c r="G32" s="203"/>
      <c r="H32" s="203"/>
      <c r="I32" s="203"/>
      <c r="J32" s="203"/>
      <c r="K32" s="203"/>
      <c r="L32" s="203"/>
      <c r="M32" s="275"/>
    </row>
    <row r="33" spans="1:13" ht="90" customHeight="1">
      <c r="A33" s="450" t="s">
        <v>96</v>
      </c>
      <c r="B33" s="451"/>
      <c r="C33" s="204" t="s">
        <v>97</v>
      </c>
      <c r="D33" s="205" t="s">
        <v>98</v>
      </c>
      <c r="E33" s="204" t="s">
        <v>99</v>
      </c>
      <c r="F33" s="206" t="s">
        <v>7</v>
      </c>
      <c r="G33" s="206" t="s">
        <v>8</v>
      </c>
      <c r="H33" s="206" t="s">
        <v>100</v>
      </c>
      <c r="I33" s="206" t="s">
        <v>101</v>
      </c>
      <c r="J33" s="206" t="s">
        <v>102</v>
      </c>
      <c r="K33" s="206" t="s">
        <v>103</v>
      </c>
      <c r="L33" s="269" t="s">
        <v>104</v>
      </c>
      <c r="M33" s="275"/>
    </row>
    <row r="34" spans="1:13" ht="21">
      <c r="A34" s="207">
        <v>41</v>
      </c>
      <c r="B34" s="208"/>
      <c r="C34" s="209" t="s">
        <v>9</v>
      </c>
      <c r="D34" s="210">
        <f aca="true" t="shared" si="0" ref="D34:D60">SUM(E34:L34)</f>
        <v>0</v>
      </c>
      <c r="E34" s="211">
        <f>SUM(E35:E37)</f>
        <v>0</v>
      </c>
      <c r="F34" s="211">
        <f aca="true" t="shared" si="1" ref="F34:L34">SUM(F35:F37)</f>
        <v>0</v>
      </c>
      <c r="G34" s="211">
        <f t="shared" si="1"/>
        <v>0</v>
      </c>
      <c r="H34" s="211">
        <f t="shared" si="1"/>
        <v>0</v>
      </c>
      <c r="I34" s="211">
        <f t="shared" si="1"/>
        <v>0</v>
      </c>
      <c r="J34" s="211">
        <f t="shared" si="1"/>
        <v>0</v>
      </c>
      <c r="K34" s="211">
        <f t="shared" si="1"/>
        <v>0</v>
      </c>
      <c r="L34" s="270">
        <f t="shared" si="1"/>
        <v>0</v>
      </c>
      <c r="M34" s="275"/>
    </row>
    <row r="35" spans="1:13" ht="21">
      <c r="A35" s="212"/>
      <c r="B35" s="213">
        <v>411</v>
      </c>
      <c r="C35" s="214" t="s">
        <v>1</v>
      </c>
      <c r="D35" s="215">
        <f t="shared" si="0"/>
        <v>0</v>
      </c>
      <c r="E35" s="216"/>
      <c r="F35" s="216"/>
      <c r="G35" s="216"/>
      <c r="H35" s="216"/>
      <c r="I35" s="216"/>
      <c r="J35" s="216"/>
      <c r="K35" s="216"/>
      <c r="L35" s="271"/>
      <c r="M35" s="275"/>
    </row>
    <row r="36" spans="1:13" s="66" customFormat="1" ht="21">
      <c r="A36" s="212"/>
      <c r="B36" s="213">
        <v>412</v>
      </c>
      <c r="C36" s="214" t="s">
        <v>10</v>
      </c>
      <c r="D36" s="215">
        <f t="shared" si="0"/>
        <v>0</v>
      </c>
      <c r="E36" s="217"/>
      <c r="F36" s="217"/>
      <c r="G36" s="217"/>
      <c r="H36" s="217"/>
      <c r="I36" s="217"/>
      <c r="J36" s="217"/>
      <c r="K36" s="217"/>
      <c r="L36" s="272"/>
      <c r="M36" s="276"/>
    </row>
    <row r="37" spans="1:13" ht="21">
      <c r="A37" s="212"/>
      <c r="B37" s="213">
        <v>413</v>
      </c>
      <c r="C37" s="214" t="s">
        <v>2</v>
      </c>
      <c r="D37" s="215">
        <f t="shared" si="0"/>
        <v>0</v>
      </c>
      <c r="E37" s="217"/>
      <c r="F37" s="217"/>
      <c r="G37" s="217"/>
      <c r="H37" s="217"/>
      <c r="I37" s="217"/>
      <c r="J37" s="217"/>
      <c r="K37" s="217"/>
      <c r="L37" s="272"/>
      <c r="M37" s="275"/>
    </row>
    <row r="38" spans="1:13" ht="21">
      <c r="A38" s="218">
        <v>42</v>
      </c>
      <c r="B38" s="219"/>
      <c r="C38" s="220" t="s">
        <v>3</v>
      </c>
      <c r="D38" s="221">
        <f t="shared" si="0"/>
        <v>0</v>
      </c>
      <c r="E38" s="222">
        <f>SUM(E39:E46)</f>
        <v>0</v>
      </c>
      <c r="F38" s="222">
        <f aca="true" t="shared" si="2" ref="F38:L38">SUM(F39:F46)</f>
        <v>0</v>
      </c>
      <c r="G38" s="222">
        <f t="shared" si="2"/>
        <v>0</v>
      </c>
      <c r="H38" s="222">
        <f t="shared" si="2"/>
        <v>0</v>
      </c>
      <c r="I38" s="222">
        <f t="shared" si="2"/>
        <v>0</v>
      </c>
      <c r="J38" s="222">
        <f t="shared" si="2"/>
        <v>0</v>
      </c>
      <c r="K38" s="222">
        <f t="shared" si="2"/>
        <v>0</v>
      </c>
      <c r="L38" s="273">
        <f t="shared" si="2"/>
        <v>0</v>
      </c>
      <c r="M38" s="275"/>
    </row>
    <row r="39" spans="1:13" ht="21">
      <c r="A39" s="212"/>
      <c r="B39" s="213">
        <v>421</v>
      </c>
      <c r="C39" s="214" t="s">
        <v>11</v>
      </c>
      <c r="D39" s="215">
        <f t="shared" si="0"/>
        <v>0</v>
      </c>
      <c r="E39" s="223"/>
      <c r="F39" s="223"/>
      <c r="G39" s="223"/>
      <c r="H39" s="223"/>
      <c r="I39" s="223"/>
      <c r="J39" s="223"/>
      <c r="K39" s="223"/>
      <c r="L39" s="274"/>
      <c r="M39" s="275"/>
    </row>
    <row r="40" spans="1:13" s="66" customFormat="1" ht="42">
      <c r="A40" s="212"/>
      <c r="B40" s="213">
        <v>422</v>
      </c>
      <c r="C40" s="214" t="s">
        <v>12</v>
      </c>
      <c r="D40" s="215">
        <f t="shared" si="0"/>
        <v>0</v>
      </c>
      <c r="E40" s="217"/>
      <c r="F40" s="217"/>
      <c r="G40" s="217"/>
      <c r="H40" s="217"/>
      <c r="I40" s="217"/>
      <c r="J40" s="217"/>
      <c r="K40" s="217"/>
      <c r="L40" s="272"/>
      <c r="M40" s="276"/>
    </row>
    <row r="41" spans="1:13" ht="21">
      <c r="A41" s="212"/>
      <c r="B41" s="213">
        <v>423</v>
      </c>
      <c r="C41" s="214" t="s">
        <v>13</v>
      </c>
      <c r="D41" s="215">
        <f t="shared" si="0"/>
        <v>0</v>
      </c>
      <c r="E41" s="223"/>
      <c r="F41" s="223"/>
      <c r="G41" s="223"/>
      <c r="H41" s="223"/>
      <c r="I41" s="223"/>
      <c r="J41" s="223"/>
      <c r="K41" s="223"/>
      <c r="L41" s="274"/>
      <c r="M41" s="275"/>
    </row>
    <row r="42" spans="1:13" ht="21">
      <c r="A42" s="452" t="s">
        <v>105</v>
      </c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275"/>
    </row>
    <row r="43" spans="1:12" ht="21">
      <c r="A43" s="224"/>
      <c r="B43" s="225">
        <v>424</v>
      </c>
      <c r="C43" s="226" t="s">
        <v>14</v>
      </c>
      <c r="D43" s="227">
        <f t="shared" si="0"/>
        <v>0</v>
      </c>
      <c r="E43" s="228"/>
      <c r="F43" s="228"/>
      <c r="G43" s="228"/>
      <c r="H43" s="228"/>
      <c r="I43" s="228"/>
      <c r="J43" s="228"/>
      <c r="K43" s="228"/>
      <c r="L43" s="229"/>
    </row>
    <row r="44" spans="1:12" ht="21">
      <c r="A44" s="230"/>
      <c r="B44" s="213">
        <v>425</v>
      </c>
      <c r="C44" s="214" t="s">
        <v>5</v>
      </c>
      <c r="D44" s="215">
        <f t="shared" si="0"/>
        <v>0</v>
      </c>
      <c r="E44" s="217"/>
      <c r="F44" s="217"/>
      <c r="G44" s="217"/>
      <c r="H44" s="217"/>
      <c r="I44" s="217"/>
      <c r="J44" s="217"/>
      <c r="K44" s="217"/>
      <c r="L44" s="231"/>
    </row>
    <row r="45" spans="1:12" ht="21">
      <c r="A45" s="230"/>
      <c r="B45" s="213">
        <v>426</v>
      </c>
      <c r="C45" s="214" t="s">
        <v>4</v>
      </c>
      <c r="D45" s="215">
        <f t="shared" si="0"/>
        <v>0</v>
      </c>
      <c r="E45" s="223"/>
      <c r="F45" s="223"/>
      <c r="G45" s="223"/>
      <c r="H45" s="223"/>
      <c r="I45" s="223"/>
      <c r="J45" s="223"/>
      <c r="K45" s="223"/>
      <c r="L45" s="232"/>
    </row>
    <row r="46" spans="1:12" ht="21">
      <c r="A46" s="230"/>
      <c r="B46" s="213">
        <v>429</v>
      </c>
      <c r="C46" s="214" t="s">
        <v>15</v>
      </c>
      <c r="D46" s="215">
        <f t="shared" si="0"/>
        <v>0</v>
      </c>
      <c r="E46" s="223"/>
      <c r="F46" s="223"/>
      <c r="G46" s="223"/>
      <c r="H46" s="223"/>
      <c r="I46" s="223"/>
      <c r="J46" s="223"/>
      <c r="K46" s="223"/>
      <c r="L46" s="232"/>
    </row>
    <row r="47" spans="1:12" ht="21">
      <c r="A47" s="233">
        <v>43</v>
      </c>
      <c r="B47" s="219"/>
      <c r="C47" s="220" t="s">
        <v>16</v>
      </c>
      <c r="D47" s="221">
        <f t="shared" si="0"/>
        <v>0</v>
      </c>
      <c r="E47" s="222">
        <f>SUM(E48)</f>
        <v>0</v>
      </c>
      <c r="F47" s="222">
        <f aca="true" t="shared" si="3" ref="F47:L47">SUM(F48)</f>
        <v>0</v>
      </c>
      <c r="G47" s="222">
        <f t="shared" si="3"/>
        <v>0</v>
      </c>
      <c r="H47" s="222">
        <f t="shared" si="3"/>
        <v>0</v>
      </c>
      <c r="I47" s="222">
        <f t="shared" si="3"/>
        <v>0</v>
      </c>
      <c r="J47" s="222">
        <f t="shared" si="3"/>
        <v>0</v>
      </c>
      <c r="K47" s="222">
        <f t="shared" si="3"/>
        <v>0</v>
      </c>
      <c r="L47" s="234">
        <f t="shared" si="3"/>
        <v>0</v>
      </c>
    </row>
    <row r="48" spans="1:12" ht="21">
      <c r="A48" s="230"/>
      <c r="B48" s="213">
        <v>431</v>
      </c>
      <c r="C48" s="214" t="s">
        <v>17</v>
      </c>
      <c r="D48" s="215">
        <f t="shared" si="0"/>
        <v>0</v>
      </c>
      <c r="E48" s="217"/>
      <c r="F48" s="217"/>
      <c r="G48" s="217"/>
      <c r="H48" s="217"/>
      <c r="I48" s="217"/>
      <c r="J48" s="217"/>
      <c r="K48" s="217"/>
      <c r="L48" s="231"/>
    </row>
    <row r="49" spans="1:12" s="66" customFormat="1" ht="21">
      <c r="A49" s="233">
        <v>44</v>
      </c>
      <c r="B49" s="219"/>
      <c r="C49" s="220" t="s">
        <v>18</v>
      </c>
      <c r="D49" s="221">
        <f t="shared" si="0"/>
        <v>0</v>
      </c>
      <c r="E49" s="222">
        <f>SUM(E50:E52)</f>
        <v>0</v>
      </c>
      <c r="F49" s="222">
        <f aca="true" t="shared" si="4" ref="F49:L49">SUM(F50:F52)</f>
        <v>0</v>
      </c>
      <c r="G49" s="222">
        <f t="shared" si="4"/>
        <v>0</v>
      </c>
      <c r="H49" s="222">
        <f t="shared" si="4"/>
        <v>0</v>
      </c>
      <c r="I49" s="222">
        <f t="shared" si="4"/>
        <v>0</v>
      </c>
      <c r="J49" s="222">
        <f t="shared" si="4"/>
        <v>0</v>
      </c>
      <c r="K49" s="222">
        <f t="shared" si="4"/>
        <v>0</v>
      </c>
      <c r="L49" s="234">
        <f t="shared" si="4"/>
        <v>0</v>
      </c>
    </row>
    <row r="50" spans="1:12" ht="21">
      <c r="A50" s="230"/>
      <c r="B50" s="213">
        <v>441</v>
      </c>
      <c r="C50" s="214" t="s">
        <v>19</v>
      </c>
      <c r="D50" s="215">
        <f t="shared" si="0"/>
        <v>0</v>
      </c>
      <c r="E50" s="223"/>
      <c r="F50" s="223"/>
      <c r="G50" s="223"/>
      <c r="H50" s="223"/>
      <c r="I50" s="223"/>
      <c r="J50" s="223"/>
      <c r="K50" s="223"/>
      <c r="L50" s="232"/>
    </row>
    <row r="51" spans="1:12" s="66" customFormat="1" ht="21">
      <c r="A51" s="230"/>
      <c r="B51" s="213">
        <v>442</v>
      </c>
      <c r="C51" s="214" t="s">
        <v>20</v>
      </c>
      <c r="D51" s="215">
        <f t="shared" si="0"/>
        <v>0</v>
      </c>
      <c r="E51" s="217"/>
      <c r="F51" s="217"/>
      <c r="G51" s="217"/>
      <c r="H51" s="217"/>
      <c r="I51" s="217"/>
      <c r="J51" s="217"/>
      <c r="K51" s="217"/>
      <c r="L51" s="231"/>
    </row>
    <row r="52" spans="1:12" ht="21">
      <c r="A52" s="230"/>
      <c r="B52" s="213">
        <v>443</v>
      </c>
      <c r="C52" s="214" t="s">
        <v>21</v>
      </c>
      <c r="D52" s="215">
        <f t="shared" si="0"/>
        <v>0</v>
      </c>
      <c r="E52" s="235"/>
      <c r="F52" s="235"/>
      <c r="G52" s="217"/>
      <c r="H52" s="235"/>
      <c r="I52" s="235"/>
      <c r="J52" s="235"/>
      <c r="K52" s="235"/>
      <c r="L52" s="236"/>
    </row>
    <row r="53" spans="1:12" ht="21">
      <c r="A53" s="233">
        <v>45</v>
      </c>
      <c r="B53" s="219"/>
      <c r="C53" s="220" t="s">
        <v>0</v>
      </c>
      <c r="D53" s="221">
        <f t="shared" si="0"/>
        <v>0</v>
      </c>
      <c r="E53" s="237">
        <f>SUM(E54:E55)</f>
        <v>0</v>
      </c>
      <c r="F53" s="237">
        <f aca="true" t="shared" si="5" ref="F53:L53">SUM(F54:F55)</f>
        <v>0</v>
      </c>
      <c r="G53" s="237">
        <f t="shared" si="5"/>
        <v>0</v>
      </c>
      <c r="H53" s="237">
        <f t="shared" si="5"/>
        <v>0</v>
      </c>
      <c r="I53" s="237">
        <f t="shared" si="5"/>
        <v>0</v>
      </c>
      <c r="J53" s="237">
        <f t="shared" si="5"/>
        <v>0</v>
      </c>
      <c r="K53" s="237">
        <f t="shared" si="5"/>
        <v>0</v>
      </c>
      <c r="L53" s="238">
        <f t="shared" si="5"/>
        <v>0</v>
      </c>
    </row>
    <row r="54" spans="1:12" ht="21">
      <c r="A54" s="230"/>
      <c r="B54" s="213">
        <v>451</v>
      </c>
      <c r="C54" s="214" t="s">
        <v>22</v>
      </c>
      <c r="D54" s="215">
        <f t="shared" si="0"/>
        <v>0</v>
      </c>
      <c r="E54" s="217"/>
      <c r="F54" s="217"/>
      <c r="G54" s="217"/>
      <c r="H54" s="235"/>
      <c r="I54" s="217"/>
      <c r="J54" s="235"/>
      <c r="K54" s="235"/>
      <c r="L54" s="236"/>
    </row>
    <row r="55" spans="1:12" s="66" customFormat="1" ht="21">
      <c r="A55" s="230"/>
      <c r="B55" s="213">
        <v>452</v>
      </c>
      <c r="C55" s="214" t="s">
        <v>23</v>
      </c>
      <c r="D55" s="215">
        <f t="shared" si="0"/>
        <v>0</v>
      </c>
      <c r="E55" s="239"/>
      <c r="F55" s="239"/>
      <c r="G55" s="239"/>
      <c r="H55" s="239"/>
      <c r="I55" s="239"/>
      <c r="J55" s="239"/>
      <c r="K55" s="239"/>
      <c r="L55" s="240"/>
    </row>
    <row r="56" spans="1:12" ht="21">
      <c r="A56" s="233">
        <v>46</v>
      </c>
      <c r="B56" s="219"/>
      <c r="C56" s="220" t="s">
        <v>24</v>
      </c>
      <c r="D56" s="221">
        <f t="shared" si="0"/>
        <v>0</v>
      </c>
      <c r="E56" s="237">
        <f>SUM(E57:E58)</f>
        <v>0</v>
      </c>
      <c r="F56" s="237">
        <f aca="true" t="shared" si="6" ref="F56:L56">SUM(F57:F58)</f>
        <v>0</v>
      </c>
      <c r="G56" s="237">
        <f t="shared" si="6"/>
        <v>0</v>
      </c>
      <c r="H56" s="237">
        <f t="shared" si="6"/>
        <v>0</v>
      </c>
      <c r="I56" s="237">
        <f t="shared" si="6"/>
        <v>0</v>
      </c>
      <c r="J56" s="237">
        <f t="shared" si="6"/>
        <v>0</v>
      </c>
      <c r="K56" s="237">
        <f t="shared" si="6"/>
        <v>0</v>
      </c>
      <c r="L56" s="238">
        <f t="shared" si="6"/>
        <v>0</v>
      </c>
    </row>
    <row r="57" spans="1:12" ht="21">
      <c r="A57" s="230"/>
      <c r="B57" s="213">
        <v>461</v>
      </c>
      <c r="C57" s="214" t="s">
        <v>106</v>
      </c>
      <c r="D57" s="215">
        <f t="shared" si="0"/>
        <v>0</v>
      </c>
      <c r="E57" s="235"/>
      <c r="F57" s="235"/>
      <c r="G57" s="217"/>
      <c r="H57" s="217"/>
      <c r="I57" s="235"/>
      <c r="J57" s="217"/>
      <c r="K57" s="217"/>
      <c r="L57" s="231"/>
    </row>
    <row r="58" spans="1:12" s="66" customFormat="1" ht="21">
      <c r="A58" s="230"/>
      <c r="B58" s="213">
        <v>462</v>
      </c>
      <c r="C58" s="214" t="s">
        <v>25</v>
      </c>
      <c r="D58" s="215">
        <f t="shared" si="0"/>
        <v>0</v>
      </c>
      <c r="E58" s="235"/>
      <c r="F58" s="235"/>
      <c r="G58" s="217"/>
      <c r="H58" s="235"/>
      <c r="I58" s="235"/>
      <c r="J58" s="235"/>
      <c r="K58" s="235"/>
      <c r="L58" s="236"/>
    </row>
    <row r="59" spans="1:12" ht="42">
      <c r="A59" s="233">
        <v>47</v>
      </c>
      <c r="B59" s="219"/>
      <c r="C59" s="220" t="s">
        <v>26</v>
      </c>
      <c r="D59" s="221">
        <f t="shared" si="0"/>
        <v>0</v>
      </c>
      <c r="E59" s="222">
        <f>SUM(E60)</f>
        <v>0</v>
      </c>
      <c r="F59" s="222">
        <f aca="true" t="shared" si="7" ref="F59:L59">SUM(F60)</f>
        <v>0</v>
      </c>
      <c r="G59" s="222">
        <f t="shared" si="7"/>
        <v>0</v>
      </c>
      <c r="H59" s="222">
        <f t="shared" si="7"/>
        <v>0</v>
      </c>
      <c r="I59" s="222">
        <f t="shared" si="7"/>
        <v>0</v>
      </c>
      <c r="J59" s="222">
        <f t="shared" si="7"/>
        <v>0</v>
      </c>
      <c r="K59" s="222">
        <f t="shared" si="7"/>
        <v>0</v>
      </c>
      <c r="L59" s="234">
        <f t="shared" si="7"/>
        <v>0</v>
      </c>
    </row>
    <row r="60" spans="1:12" ht="42.75" thickBot="1">
      <c r="A60" s="241"/>
      <c r="B60" s="242">
        <v>471</v>
      </c>
      <c r="C60" s="243" t="s">
        <v>26</v>
      </c>
      <c r="D60" s="244">
        <f t="shared" si="0"/>
        <v>0</v>
      </c>
      <c r="E60" s="245"/>
      <c r="F60" s="245"/>
      <c r="G60" s="245"/>
      <c r="H60" s="246"/>
      <c r="I60" s="245"/>
      <c r="J60" s="246"/>
      <c r="K60" s="246"/>
      <c r="L60" s="247"/>
    </row>
    <row r="61" spans="1:12" s="66" customFormat="1" ht="21.75" thickTop="1">
      <c r="A61" s="454" t="s">
        <v>107</v>
      </c>
      <c r="B61" s="455"/>
      <c r="C61" s="455"/>
      <c r="D61" s="248">
        <f>SUM(D34,D38,D47,D49,D53,D56,D59)</f>
        <v>0</v>
      </c>
      <c r="E61" s="249">
        <f>SUM(E34,E38,E47,E49,E53,E56,E59)</f>
        <v>0</v>
      </c>
      <c r="F61" s="249">
        <f aca="true" t="shared" si="8" ref="F61:L61">SUM(F34,F38,F47,F49,F53,F56,F59)</f>
        <v>0</v>
      </c>
      <c r="G61" s="249">
        <f t="shared" si="8"/>
        <v>0</v>
      </c>
      <c r="H61" s="249">
        <f t="shared" si="8"/>
        <v>0</v>
      </c>
      <c r="I61" s="249">
        <f t="shared" si="8"/>
        <v>0</v>
      </c>
      <c r="J61" s="249">
        <f t="shared" si="8"/>
        <v>0</v>
      </c>
      <c r="K61" s="249">
        <f t="shared" si="8"/>
        <v>0</v>
      </c>
      <c r="L61" s="250">
        <f t="shared" si="8"/>
        <v>0</v>
      </c>
    </row>
    <row r="62" spans="1:12" ht="21.75" thickBot="1">
      <c r="A62" s="456" t="s">
        <v>50</v>
      </c>
      <c r="B62" s="457"/>
      <c r="C62" s="458"/>
      <c r="D62" s="251">
        <f>SUM(E61:L61)</f>
        <v>0</v>
      </c>
      <c r="E62" s="252"/>
      <c r="F62" s="252"/>
      <c r="G62" s="173"/>
      <c r="H62" s="173"/>
      <c r="I62" s="173"/>
      <c r="J62" s="173"/>
      <c r="K62" s="173"/>
      <c r="L62" s="173"/>
    </row>
    <row r="63" spans="1:12" ht="22.5" thickBot="1" thickTop="1">
      <c r="A63" s="459" t="s">
        <v>55</v>
      </c>
      <c r="B63" s="460"/>
      <c r="C63" s="461"/>
      <c r="D63" s="253"/>
      <c r="E63" s="252"/>
      <c r="F63" s="252"/>
      <c r="G63" s="173"/>
      <c r="H63" s="173"/>
      <c r="I63" s="173"/>
      <c r="J63" s="173"/>
      <c r="K63" s="173"/>
      <c r="L63" s="173"/>
    </row>
    <row r="64" spans="1:12" ht="22.5" thickBot="1" thickTop="1">
      <c r="A64" s="462" t="s">
        <v>51</v>
      </c>
      <c r="B64" s="463"/>
      <c r="C64" s="464"/>
      <c r="D64" s="254">
        <f>SUM(D62:D63)</f>
        <v>0</v>
      </c>
      <c r="E64" s="252"/>
      <c r="F64" s="252"/>
      <c r="G64" s="173"/>
      <c r="H64" s="173"/>
      <c r="I64" s="173"/>
      <c r="J64" s="173"/>
      <c r="K64" s="173"/>
      <c r="L64" s="173"/>
    </row>
    <row r="65" spans="1:12" ht="15.75" customHeight="1" thickTop="1">
      <c r="A65" s="255"/>
      <c r="B65" s="255"/>
      <c r="C65" s="255"/>
      <c r="D65" s="252"/>
      <c r="E65" s="252"/>
      <c r="F65" s="252"/>
      <c r="G65" s="173"/>
      <c r="H65" s="173"/>
      <c r="I65" s="173"/>
      <c r="J65" s="173"/>
      <c r="K65" s="173"/>
      <c r="L65" s="173"/>
    </row>
    <row r="66" spans="1:12" ht="21">
      <c r="A66" s="447" t="s">
        <v>94</v>
      </c>
      <c r="B66" s="447"/>
      <c r="C66" s="447"/>
      <c r="D66" s="252"/>
      <c r="E66" s="252"/>
      <c r="F66" s="252"/>
      <c r="G66" s="173"/>
      <c r="H66" s="173"/>
      <c r="I66" s="173"/>
      <c r="J66" s="173"/>
      <c r="K66" s="173"/>
      <c r="L66" s="173"/>
    </row>
    <row r="67" spans="1:12" s="258" customFormat="1" ht="21">
      <c r="A67" s="465" t="s">
        <v>95</v>
      </c>
      <c r="B67" s="449"/>
      <c r="C67" s="449"/>
      <c r="D67" s="256"/>
      <c r="E67" s="257"/>
      <c r="F67" s="257"/>
      <c r="G67" s="201"/>
      <c r="H67" s="201"/>
      <c r="I67" s="201"/>
      <c r="J67" s="201"/>
      <c r="K67" s="201"/>
      <c r="L67" s="201"/>
    </row>
    <row r="68" spans="1:12" ht="84">
      <c r="A68" s="451" t="s">
        <v>96</v>
      </c>
      <c r="B68" s="451"/>
      <c r="C68" s="204" t="s">
        <v>97</v>
      </c>
      <c r="D68" s="205" t="s">
        <v>108</v>
      </c>
      <c r="E68" s="204" t="s">
        <v>99</v>
      </c>
      <c r="F68" s="206" t="s">
        <v>7</v>
      </c>
      <c r="G68" s="206" t="s">
        <v>8</v>
      </c>
      <c r="H68" s="206" t="s">
        <v>100</v>
      </c>
      <c r="I68" s="206" t="s">
        <v>101</v>
      </c>
      <c r="J68" s="206" t="s">
        <v>102</v>
      </c>
      <c r="K68" s="206" t="s">
        <v>103</v>
      </c>
      <c r="L68" s="206" t="s">
        <v>104</v>
      </c>
    </row>
    <row r="69" spans="1:12" ht="21">
      <c r="A69" s="259">
        <v>41</v>
      </c>
      <c r="B69" s="208"/>
      <c r="C69" s="209" t="s">
        <v>9</v>
      </c>
      <c r="D69" s="210">
        <f aca="true" t="shared" si="9" ref="D69:D94">SUM(E69:L69)</f>
        <v>0</v>
      </c>
      <c r="E69" s="211">
        <f>SUM(E70:E72)</f>
        <v>0</v>
      </c>
      <c r="F69" s="211">
        <f aca="true" t="shared" si="10" ref="F69:L69">SUM(F70:F72)</f>
        <v>0</v>
      </c>
      <c r="G69" s="211">
        <f t="shared" si="10"/>
        <v>0</v>
      </c>
      <c r="H69" s="211">
        <f t="shared" si="10"/>
        <v>0</v>
      </c>
      <c r="I69" s="211">
        <f t="shared" si="10"/>
        <v>0</v>
      </c>
      <c r="J69" s="211">
        <f t="shared" si="10"/>
        <v>0</v>
      </c>
      <c r="K69" s="211">
        <f t="shared" si="10"/>
        <v>0</v>
      </c>
      <c r="L69" s="260">
        <f t="shared" si="10"/>
        <v>0</v>
      </c>
    </row>
    <row r="70" spans="1:12" ht="21">
      <c r="A70" s="230"/>
      <c r="B70" s="213">
        <v>411</v>
      </c>
      <c r="C70" s="214" t="s">
        <v>1</v>
      </c>
      <c r="D70" s="215">
        <f t="shared" si="9"/>
        <v>0</v>
      </c>
      <c r="E70" s="216"/>
      <c r="F70" s="216"/>
      <c r="G70" s="216"/>
      <c r="H70" s="216"/>
      <c r="I70" s="216"/>
      <c r="J70" s="216"/>
      <c r="K70" s="216"/>
      <c r="L70" s="261"/>
    </row>
    <row r="71" spans="1:12" ht="21">
      <c r="A71" s="230"/>
      <c r="B71" s="213">
        <v>412</v>
      </c>
      <c r="C71" s="214" t="s">
        <v>10</v>
      </c>
      <c r="D71" s="215">
        <f t="shared" si="9"/>
        <v>0</v>
      </c>
      <c r="E71" s="217"/>
      <c r="F71" s="217"/>
      <c r="G71" s="217"/>
      <c r="H71" s="217"/>
      <c r="I71" s="217"/>
      <c r="J71" s="217"/>
      <c r="K71" s="217"/>
      <c r="L71" s="231"/>
    </row>
    <row r="72" spans="1:12" ht="21">
      <c r="A72" s="230"/>
      <c r="B72" s="213">
        <v>413</v>
      </c>
      <c r="C72" s="214" t="s">
        <v>2</v>
      </c>
      <c r="D72" s="215">
        <f t="shared" si="9"/>
        <v>0</v>
      </c>
      <c r="E72" s="217"/>
      <c r="F72" s="217"/>
      <c r="G72" s="217"/>
      <c r="H72" s="217"/>
      <c r="I72" s="217"/>
      <c r="J72" s="217"/>
      <c r="K72" s="217"/>
      <c r="L72" s="231"/>
    </row>
    <row r="73" spans="1:12" ht="21">
      <c r="A73" s="233">
        <v>42</v>
      </c>
      <c r="B73" s="219"/>
      <c r="C73" s="220" t="s">
        <v>3</v>
      </c>
      <c r="D73" s="221">
        <f t="shared" si="9"/>
        <v>0</v>
      </c>
      <c r="E73" s="222">
        <f>SUM(E74:E80)</f>
        <v>0</v>
      </c>
      <c r="F73" s="222">
        <f aca="true" t="shared" si="11" ref="F73:L73">SUM(F74:F80)</f>
        <v>0</v>
      </c>
      <c r="G73" s="222">
        <f t="shared" si="11"/>
        <v>0</v>
      </c>
      <c r="H73" s="222">
        <f t="shared" si="11"/>
        <v>0</v>
      </c>
      <c r="I73" s="222">
        <f t="shared" si="11"/>
        <v>0</v>
      </c>
      <c r="J73" s="222">
        <f t="shared" si="11"/>
        <v>0</v>
      </c>
      <c r="K73" s="222">
        <f t="shared" si="11"/>
        <v>0</v>
      </c>
      <c r="L73" s="234">
        <f t="shared" si="11"/>
        <v>0</v>
      </c>
    </row>
    <row r="74" spans="1:12" ht="21">
      <c r="A74" s="230"/>
      <c r="B74" s="213">
        <v>421</v>
      </c>
      <c r="C74" s="214" t="s">
        <v>11</v>
      </c>
      <c r="D74" s="215">
        <f t="shared" si="9"/>
        <v>0</v>
      </c>
      <c r="E74" s="223"/>
      <c r="F74" s="223"/>
      <c r="G74" s="223"/>
      <c r="H74" s="223"/>
      <c r="I74" s="223"/>
      <c r="J74" s="223"/>
      <c r="K74" s="223"/>
      <c r="L74" s="232"/>
    </row>
    <row r="75" spans="1:12" ht="42">
      <c r="A75" s="230"/>
      <c r="B75" s="213">
        <v>422</v>
      </c>
      <c r="C75" s="214" t="s">
        <v>12</v>
      </c>
      <c r="D75" s="215">
        <f t="shared" si="9"/>
        <v>0</v>
      </c>
      <c r="E75" s="217"/>
      <c r="F75" s="217"/>
      <c r="G75" s="217"/>
      <c r="H75" s="217"/>
      <c r="I75" s="217"/>
      <c r="J75" s="217"/>
      <c r="K75" s="217"/>
      <c r="L75" s="231"/>
    </row>
    <row r="76" spans="1:12" ht="21">
      <c r="A76" s="230"/>
      <c r="B76" s="213">
        <v>423</v>
      </c>
      <c r="C76" s="214" t="s">
        <v>13</v>
      </c>
      <c r="D76" s="215">
        <f t="shared" si="9"/>
        <v>0</v>
      </c>
      <c r="E76" s="223"/>
      <c r="F76" s="223"/>
      <c r="G76" s="223"/>
      <c r="H76" s="223"/>
      <c r="I76" s="223"/>
      <c r="J76" s="223"/>
      <c r="K76" s="223"/>
      <c r="L76" s="232"/>
    </row>
    <row r="77" spans="1:12" ht="21">
      <c r="A77" s="230"/>
      <c r="B77" s="213">
        <v>424</v>
      </c>
      <c r="C77" s="214" t="s">
        <v>14</v>
      </c>
      <c r="D77" s="215">
        <f t="shared" si="9"/>
        <v>0</v>
      </c>
      <c r="E77" s="217"/>
      <c r="F77" s="217"/>
      <c r="G77" s="217"/>
      <c r="H77" s="217"/>
      <c r="I77" s="217"/>
      <c r="J77" s="217"/>
      <c r="K77" s="217"/>
      <c r="L77" s="231"/>
    </row>
    <row r="78" spans="1:12" ht="21">
      <c r="A78" s="230"/>
      <c r="B78" s="213">
        <v>425</v>
      </c>
      <c r="C78" s="214" t="s">
        <v>5</v>
      </c>
      <c r="D78" s="215">
        <f t="shared" si="9"/>
        <v>0</v>
      </c>
      <c r="E78" s="217"/>
      <c r="F78" s="217"/>
      <c r="G78" s="217"/>
      <c r="H78" s="217"/>
      <c r="I78" s="217"/>
      <c r="J78" s="217"/>
      <c r="K78" s="217"/>
      <c r="L78" s="231"/>
    </row>
    <row r="79" spans="1:12" ht="21">
      <c r="A79" s="230"/>
      <c r="B79" s="213">
        <v>426</v>
      </c>
      <c r="C79" s="214" t="s">
        <v>4</v>
      </c>
      <c r="D79" s="215">
        <f t="shared" si="9"/>
        <v>0</v>
      </c>
      <c r="E79" s="223"/>
      <c r="F79" s="223"/>
      <c r="G79" s="223"/>
      <c r="H79" s="223"/>
      <c r="I79" s="223"/>
      <c r="J79" s="223"/>
      <c r="K79" s="223"/>
      <c r="L79" s="232"/>
    </row>
    <row r="80" spans="1:12" ht="21">
      <c r="A80" s="230"/>
      <c r="B80" s="213">
        <v>429</v>
      </c>
      <c r="C80" s="214" t="s">
        <v>15</v>
      </c>
      <c r="D80" s="215">
        <f t="shared" si="9"/>
        <v>0</v>
      </c>
      <c r="E80" s="223"/>
      <c r="F80" s="223"/>
      <c r="G80" s="223"/>
      <c r="H80" s="223"/>
      <c r="I80" s="223"/>
      <c r="J80" s="223"/>
      <c r="K80" s="223"/>
      <c r="L80" s="232"/>
    </row>
    <row r="81" spans="1:12" ht="21">
      <c r="A81" s="233">
        <v>43</v>
      </c>
      <c r="B81" s="219"/>
      <c r="C81" s="220" t="s">
        <v>16</v>
      </c>
      <c r="D81" s="221">
        <f t="shared" si="9"/>
        <v>0</v>
      </c>
      <c r="E81" s="222">
        <f>SUM(E82)</f>
        <v>0</v>
      </c>
      <c r="F81" s="222">
        <f aca="true" t="shared" si="12" ref="F81:L81">SUM(F82)</f>
        <v>0</v>
      </c>
      <c r="G81" s="222">
        <f t="shared" si="12"/>
        <v>0</v>
      </c>
      <c r="H81" s="222">
        <f t="shared" si="12"/>
        <v>0</v>
      </c>
      <c r="I81" s="222">
        <f t="shared" si="12"/>
        <v>0</v>
      </c>
      <c r="J81" s="222">
        <f t="shared" si="12"/>
        <v>0</v>
      </c>
      <c r="K81" s="222">
        <f t="shared" si="12"/>
        <v>0</v>
      </c>
      <c r="L81" s="234">
        <f t="shared" si="12"/>
        <v>0</v>
      </c>
    </row>
    <row r="82" spans="1:12" ht="21">
      <c r="A82" s="230"/>
      <c r="B82" s="213">
        <v>431</v>
      </c>
      <c r="C82" s="214" t="s">
        <v>17</v>
      </c>
      <c r="D82" s="215">
        <f t="shared" si="9"/>
        <v>0</v>
      </c>
      <c r="E82" s="217"/>
      <c r="F82" s="217"/>
      <c r="G82" s="217"/>
      <c r="H82" s="217"/>
      <c r="I82" s="217"/>
      <c r="J82" s="217"/>
      <c r="K82" s="217"/>
      <c r="L82" s="231"/>
    </row>
    <row r="83" spans="1:12" ht="21">
      <c r="A83" s="233">
        <v>44</v>
      </c>
      <c r="B83" s="219"/>
      <c r="C83" s="220" t="s">
        <v>18</v>
      </c>
      <c r="D83" s="221">
        <f t="shared" si="9"/>
        <v>0</v>
      </c>
      <c r="E83" s="222">
        <f>SUM(E84:E86)</f>
        <v>0</v>
      </c>
      <c r="F83" s="222">
        <f aca="true" t="shared" si="13" ref="F83:L83">SUM(F84:F86)</f>
        <v>0</v>
      </c>
      <c r="G83" s="222">
        <f t="shared" si="13"/>
        <v>0</v>
      </c>
      <c r="H83" s="222">
        <f t="shared" si="13"/>
        <v>0</v>
      </c>
      <c r="I83" s="222">
        <f t="shared" si="13"/>
        <v>0</v>
      </c>
      <c r="J83" s="222">
        <f t="shared" si="13"/>
        <v>0</v>
      </c>
      <c r="K83" s="222">
        <f t="shared" si="13"/>
        <v>0</v>
      </c>
      <c r="L83" s="234">
        <f t="shared" si="13"/>
        <v>0</v>
      </c>
    </row>
    <row r="84" spans="1:12" ht="21">
      <c r="A84" s="230"/>
      <c r="B84" s="213">
        <v>441</v>
      </c>
      <c r="C84" s="214" t="s">
        <v>19</v>
      </c>
      <c r="D84" s="215">
        <f t="shared" si="9"/>
        <v>0</v>
      </c>
      <c r="E84" s="223"/>
      <c r="F84" s="223"/>
      <c r="G84" s="223"/>
      <c r="H84" s="223"/>
      <c r="I84" s="223"/>
      <c r="J84" s="223"/>
      <c r="K84" s="223"/>
      <c r="L84" s="232"/>
    </row>
    <row r="85" spans="1:12" ht="21">
      <c r="A85" s="230"/>
      <c r="B85" s="213">
        <v>442</v>
      </c>
      <c r="C85" s="214" t="s">
        <v>20</v>
      </c>
      <c r="D85" s="215">
        <f t="shared" si="9"/>
        <v>0</v>
      </c>
      <c r="E85" s="217"/>
      <c r="F85" s="217"/>
      <c r="G85" s="217"/>
      <c r="H85" s="217"/>
      <c r="I85" s="217"/>
      <c r="J85" s="217"/>
      <c r="K85" s="217"/>
      <c r="L85" s="231"/>
    </row>
    <row r="86" spans="1:12" ht="21">
      <c r="A86" s="230"/>
      <c r="B86" s="213">
        <v>443</v>
      </c>
      <c r="C86" s="214" t="s">
        <v>21</v>
      </c>
      <c r="D86" s="215">
        <f t="shared" si="9"/>
        <v>0</v>
      </c>
      <c r="E86" s="235"/>
      <c r="F86" s="235"/>
      <c r="G86" s="217"/>
      <c r="H86" s="235"/>
      <c r="I86" s="235"/>
      <c r="J86" s="235"/>
      <c r="K86" s="235"/>
      <c r="L86" s="236"/>
    </row>
    <row r="87" spans="1:12" ht="21">
      <c r="A87" s="233">
        <v>45</v>
      </c>
      <c r="B87" s="219"/>
      <c r="C87" s="220" t="s">
        <v>0</v>
      </c>
      <c r="D87" s="221">
        <f t="shared" si="9"/>
        <v>0</v>
      </c>
      <c r="E87" s="237">
        <f>SUM(E88:E89)</f>
        <v>0</v>
      </c>
      <c r="F87" s="237">
        <f aca="true" t="shared" si="14" ref="F87:L87">SUM(F88:F89)</f>
        <v>0</v>
      </c>
      <c r="G87" s="237">
        <f t="shared" si="14"/>
        <v>0</v>
      </c>
      <c r="H87" s="237">
        <f t="shared" si="14"/>
        <v>0</v>
      </c>
      <c r="I87" s="237">
        <f t="shared" si="14"/>
        <v>0</v>
      </c>
      <c r="J87" s="237">
        <f t="shared" si="14"/>
        <v>0</v>
      </c>
      <c r="K87" s="237">
        <f t="shared" si="14"/>
        <v>0</v>
      </c>
      <c r="L87" s="238">
        <f t="shared" si="14"/>
        <v>0</v>
      </c>
    </row>
    <row r="88" spans="1:12" ht="21">
      <c r="A88" s="230"/>
      <c r="B88" s="213">
        <v>451</v>
      </c>
      <c r="C88" s="214" t="s">
        <v>22</v>
      </c>
      <c r="D88" s="215">
        <f t="shared" si="9"/>
        <v>0</v>
      </c>
      <c r="E88" s="217"/>
      <c r="F88" s="217"/>
      <c r="G88" s="217"/>
      <c r="H88" s="235"/>
      <c r="I88" s="217"/>
      <c r="J88" s="235"/>
      <c r="K88" s="235"/>
      <c r="L88" s="236"/>
    </row>
    <row r="89" spans="1:12" ht="21">
      <c r="A89" s="230"/>
      <c r="B89" s="213">
        <v>452</v>
      </c>
      <c r="C89" s="214" t="s">
        <v>23</v>
      </c>
      <c r="D89" s="215">
        <f t="shared" si="9"/>
        <v>0</v>
      </c>
      <c r="E89" s="239"/>
      <c r="F89" s="239"/>
      <c r="G89" s="239"/>
      <c r="H89" s="239"/>
      <c r="I89" s="239"/>
      <c r="J89" s="239"/>
      <c r="K89" s="239"/>
      <c r="L89" s="240"/>
    </row>
    <row r="90" spans="1:12" ht="21">
      <c r="A90" s="233">
        <v>46</v>
      </c>
      <c r="B90" s="219"/>
      <c r="C90" s="220" t="s">
        <v>24</v>
      </c>
      <c r="D90" s="221">
        <f t="shared" si="9"/>
        <v>0</v>
      </c>
      <c r="E90" s="237">
        <f>SUM(E91:E92)</f>
        <v>0</v>
      </c>
      <c r="F90" s="237">
        <f aca="true" t="shared" si="15" ref="F90:L90">SUM(F91:F92)</f>
        <v>0</v>
      </c>
      <c r="G90" s="237">
        <f t="shared" si="15"/>
        <v>0</v>
      </c>
      <c r="H90" s="237">
        <f t="shared" si="15"/>
        <v>0</v>
      </c>
      <c r="I90" s="237">
        <f t="shared" si="15"/>
        <v>0</v>
      </c>
      <c r="J90" s="237">
        <f t="shared" si="15"/>
        <v>0</v>
      </c>
      <c r="K90" s="237">
        <f t="shared" si="15"/>
        <v>0</v>
      </c>
      <c r="L90" s="238">
        <f t="shared" si="15"/>
        <v>0</v>
      </c>
    </row>
    <row r="91" spans="1:12" ht="21">
      <c r="A91" s="230"/>
      <c r="B91" s="213">
        <v>461</v>
      </c>
      <c r="C91" s="214" t="s">
        <v>106</v>
      </c>
      <c r="D91" s="215">
        <f t="shared" si="9"/>
        <v>0</v>
      </c>
      <c r="E91" s="235"/>
      <c r="F91" s="235"/>
      <c r="G91" s="217"/>
      <c r="H91" s="217"/>
      <c r="I91" s="235"/>
      <c r="J91" s="217"/>
      <c r="K91" s="217"/>
      <c r="L91" s="231"/>
    </row>
    <row r="92" spans="1:12" ht="21">
      <c r="A92" s="230"/>
      <c r="B92" s="213">
        <v>462</v>
      </c>
      <c r="C92" s="214" t="s">
        <v>25</v>
      </c>
      <c r="D92" s="215">
        <f t="shared" si="9"/>
        <v>0</v>
      </c>
      <c r="E92" s="235"/>
      <c r="F92" s="235"/>
      <c r="G92" s="217"/>
      <c r="H92" s="235"/>
      <c r="I92" s="235"/>
      <c r="J92" s="235"/>
      <c r="K92" s="235"/>
      <c r="L92" s="236"/>
    </row>
    <row r="93" spans="1:12" ht="42">
      <c r="A93" s="233">
        <v>47</v>
      </c>
      <c r="B93" s="219"/>
      <c r="C93" s="220" t="s">
        <v>26</v>
      </c>
      <c r="D93" s="221">
        <f t="shared" si="9"/>
        <v>0</v>
      </c>
      <c r="E93" s="222">
        <f>SUM(E94)</f>
        <v>0</v>
      </c>
      <c r="F93" s="222">
        <f aca="true" t="shared" si="16" ref="F93:L93">SUM(F94)</f>
        <v>0</v>
      </c>
      <c r="G93" s="222">
        <f t="shared" si="16"/>
        <v>0</v>
      </c>
      <c r="H93" s="222">
        <f t="shared" si="16"/>
        <v>0</v>
      </c>
      <c r="I93" s="222">
        <f t="shared" si="16"/>
        <v>0</v>
      </c>
      <c r="J93" s="222">
        <f t="shared" si="16"/>
        <v>0</v>
      </c>
      <c r="K93" s="222">
        <f t="shared" si="16"/>
        <v>0</v>
      </c>
      <c r="L93" s="234">
        <f t="shared" si="16"/>
        <v>0</v>
      </c>
    </row>
    <row r="94" spans="1:12" ht="42.75" thickBot="1">
      <c r="A94" s="241"/>
      <c r="B94" s="242">
        <v>471</v>
      </c>
      <c r="C94" s="243" t="s">
        <v>26</v>
      </c>
      <c r="D94" s="244">
        <f t="shared" si="9"/>
        <v>0</v>
      </c>
      <c r="E94" s="245"/>
      <c r="F94" s="245"/>
      <c r="G94" s="245"/>
      <c r="H94" s="246"/>
      <c r="I94" s="245"/>
      <c r="J94" s="246"/>
      <c r="K94" s="246"/>
      <c r="L94" s="247"/>
    </row>
    <row r="95" spans="1:12" ht="21.75" thickTop="1">
      <c r="A95" s="454" t="s">
        <v>107</v>
      </c>
      <c r="B95" s="455"/>
      <c r="C95" s="455"/>
      <c r="D95" s="248">
        <f>SUM(D69,D73,D81,D83,D87,D90,D93)</f>
        <v>0</v>
      </c>
      <c r="E95" s="249">
        <f>SUM(E69,E73,E81,E83,E87,E90,E93)</f>
        <v>0</v>
      </c>
      <c r="F95" s="249">
        <f aca="true" t="shared" si="17" ref="F95:L95">SUM(F69,F73,F81,F83,F87,F90,F93)</f>
        <v>0</v>
      </c>
      <c r="G95" s="249">
        <f t="shared" si="17"/>
        <v>0</v>
      </c>
      <c r="H95" s="249">
        <f t="shared" si="17"/>
        <v>0</v>
      </c>
      <c r="I95" s="249">
        <f t="shared" si="17"/>
        <v>0</v>
      </c>
      <c r="J95" s="249">
        <f t="shared" si="17"/>
        <v>0</v>
      </c>
      <c r="K95" s="249">
        <f t="shared" si="17"/>
        <v>0</v>
      </c>
      <c r="L95" s="250">
        <f t="shared" si="17"/>
        <v>0</v>
      </c>
    </row>
    <row r="96" spans="1:12" ht="21.75" thickBot="1">
      <c r="A96" s="456" t="s">
        <v>50</v>
      </c>
      <c r="B96" s="457"/>
      <c r="C96" s="458"/>
      <c r="D96" s="251">
        <f>SUM(E95:L95)</f>
        <v>0</v>
      </c>
      <c r="E96" s="252"/>
      <c r="F96" s="252"/>
      <c r="G96" s="173"/>
      <c r="H96" s="173"/>
      <c r="I96" s="173"/>
      <c r="J96" s="173"/>
      <c r="K96" s="173"/>
      <c r="L96" s="173"/>
    </row>
    <row r="97" spans="1:6" ht="22.5" thickBot="1" thickTop="1">
      <c r="A97" s="459" t="s">
        <v>55</v>
      </c>
      <c r="B97" s="460"/>
      <c r="C97" s="461"/>
      <c r="D97" s="253"/>
      <c r="E97" s="252"/>
      <c r="F97" s="252"/>
    </row>
    <row r="98" spans="1:6" ht="22.5" thickBot="1" thickTop="1">
      <c r="A98" s="462" t="s">
        <v>51</v>
      </c>
      <c r="B98" s="463"/>
      <c r="C98" s="464"/>
      <c r="D98" s="254">
        <f>SUM(D96:D97)</f>
        <v>0</v>
      </c>
      <c r="E98" s="252"/>
      <c r="F98" s="252"/>
    </row>
    <row r="99" spans="1:6" ht="13.5" customHeight="1" thickTop="1">
      <c r="A99" s="173"/>
      <c r="B99" s="173"/>
      <c r="C99" s="173"/>
      <c r="D99" s="173"/>
      <c r="E99" s="173"/>
      <c r="F99" s="173"/>
    </row>
    <row r="100" spans="1:6" ht="21">
      <c r="A100" s="472" t="s">
        <v>58</v>
      </c>
      <c r="B100" s="473"/>
      <c r="C100" s="473"/>
      <c r="D100" s="262"/>
      <c r="E100" s="262"/>
      <c r="F100" s="263"/>
    </row>
    <row r="101" spans="1:6" ht="21">
      <c r="A101" s="466" t="s">
        <v>56</v>
      </c>
      <c r="B101" s="467"/>
      <c r="C101" s="467"/>
      <c r="D101" s="191"/>
      <c r="E101" s="191"/>
      <c r="F101" s="264"/>
    </row>
    <row r="102" spans="1:6" ht="21">
      <c r="A102" s="466" t="s">
        <v>52</v>
      </c>
      <c r="B102" s="467"/>
      <c r="C102" s="467"/>
      <c r="D102" s="191"/>
      <c r="E102" s="191"/>
      <c r="F102" s="264"/>
    </row>
    <row r="103" spans="1:6" ht="21">
      <c r="A103" s="468" t="s">
        <v>53</v>
      </c>
      <c r="B103" s="469"/>
      <c r="C103" s="469"/>
      <c r="D103" s="265"/>
      <c r="E103" s="265"/>
      <c r="F103" s="266"/>
    </row>
    <row r="104" spans="1:6" ht="21">
      <c r="A104" s="470" t="s">
        <v>57</v>
      </c>
      <c r="B104" s="471"/>
      <c r="C104" s="471"/>
      <c r="D104" s="267"/>
      <c r="E104" s="267"/>
      <c r="F104" s="268"/>
    </row>
    <row r="105" spans="1:6" ht="21">
      <c r="A105" s="173"/>
      <c r="B105" s="173"/>
      <c r="C105" s="173"/>
      <c r="D105" s="173"/>
      <c r="E105" s="173"/>
      <c r="F105" s="173"/>
    </row>
    <row r="106" spans="1:6" ht="21">
      <c r="A106" s="173"/>
      <c r="B106" s="173"/>
      <c r="C106" s="173"/>
      <c r="D106" s="173"/>
      <c r="E106" s="173"/>
      <c r="F106" s="173"/>
    </row>
    <row r="107" spans="1:6" ht="21">
      <c r="A107" s="173"/>
      <c r="B107" s="173"/>
      <c r="C107" s="173"/>
      <c r="D107" s="173"/>
      <c r="E107" s="173"/>
      <c r="F107" s="173"/>
    </row>
    <row r="108" spans="1:6" ht="21">
      <c r="A108" s="173"/>
      <c r="B108" s="173"/>
      <c r="C108" s="173"/>
      <c r="D108" s="173"/>
      <c r="E108" s="173"/>
      <c r="F108" s="173"/>
    </row>
    <row r="109" spans="1:6" ht="21">
      <c r="A109" s="173"/>
      <c r="B109" s="173"/>
      <c r="C109" s="173"/>
      <c r="D109" s="173"/>
      <c r="E109" s="173"/>
      <c r="F109" s="173"/>
    </row>
    <row r="110" spans="1:6" ht="21">
      <c r="A110" s="173"/>
      <c r="B110" s="173"/>
      <c r="C110" s="173"/>
      <c r="D110" s="173"/>
      <c r="E110" s="173"/>
      <c r="F110" s="173"/>
    </row>
    <row r="111" spans="1:6" ht="21">
      <c r="A111" s="173"/>
      <c r="B111" s="173"/>
      <c r="C111" s="173"/>
      <c r="D111" s="173"/>
      <c r="E111" s="173"/>
      <c r="F111" s="173"/>
    </row>
    <row r="112" spans="1:6" ht="21">
      <c r="A112" s="173"/>
      <c r="B112" s="173"/>
      <c r="C112" s="173"/>
      <c r="D112" s="173"/>
      <c r="E112" s="173"/>
      <c r="F112" s="173"/>
    </row>
    <row r="113" spans="1:12" ht="21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</row>
    <row r="114" spans="1:12" ht="21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</row>
    <row r="115" spans="1:12" ht="21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</row>
    <row r="116" spans="1:12" ht="21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</row>
    <row r="117" spans="1:12" ht="21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</row>
    <row r="118" spans="1:12" ht="21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</row>
    <row r="119" spans="1:12" ht="21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</row>
    <row r="120" spans="1:12" ht="21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</row>
    <row r="121" spans="1:12" ht="21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</row>
    <row r="122" spans="1:12" ht="21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</row>
    <row r="123" spans="1:12" ht="21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</row>
    <row r="124" spans="1:12" ht="21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</row>
    <row r="125" spans="1:12" ht="21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</row>
    <row r="126" spans="1:12" ht="2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</row>
    <row r="127" spans="1:12" ht="21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</row>
    <row r="128" spans="1:12" ht="21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</row>
    <row r="129" spans="1:12" ht="21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</row>
    <row r="130" spans="1:12" ht="21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</row>
    <row r="131" spans="1:12" ht="21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</row>
    <row r="132" spans="1:12" ht="21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</row>
    <row r="133" spans="1:12" ht="21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</row>
    <row r="134" spans="1:12" ht="21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</row>
    <row r="135" spans="1:12" ht="21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</row>
    <row r="136" spans="1:12" ht="21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</row>
    <row r="137" spans="1:12" ht="21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</row>
  </sheetData>
  <sheetProtection/>
  <mergeCells count="28">
    <mergeCell ref="A101:C101"/>
    <mergeCell ref="A102:C102"/>
    <mergeCell ref="A103:C103"/>
    <mergeCell ref="A104:C104"/>
    <mergeCell ref="A68:B68"/>
    <mergeCell ref="A95:C95"/>
    <mergeCell ref="A96:C96"/>
    <mergeCell ref="A97:C97"/>
    <mergeCell ref="A98:C98"/>
    <mergeCell ref="A100:C100"/>
    <mergeCell ref="A61:C61"/>
    <mergeCell ref="A62:C62"/>
    <mergeCell ref="A63:C63"/>
    <mergeCell ref="A64:C64"/>
    <mergeCell ref="A66:C66"/>
    <mergeCell ref="A67:C67"/>
    <mergeCell ref="A28:C28"/>
    <mergeCell ref="A29:C29"/>
    <mergeCell ref="A31:C31"/>
    <mergeCell ref="A32:C32"/>
    <mergeCell ref="A33:B33"/>
    <mergeCell ref="A42:L42"/>
    <mergeCell ref="B1:F1"/>
    <mergeCell ref="A3:B4"/>
    <mergeCell ref="C3:C4"/>
    <mergeCell ref="D3:F3"/>
    <mergeCell ref="A5:F5"/>
    <mergeCell ref="A27:C27"/>
  </mergeCells>
  <printOptions/>
  <pageMargins left="0.31496062992125984" right="0.31496062992125984" top="0.3937007874015748" bottom="0.1968503937007874" header="0.31496062992125984" footer="0.31496062992125984"/>
  <pageSetup fitToHeight="2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85" zoomScaleNormal="85" zoomScalePageLayoutView="0" workbookViewId="0" topLeftCell="A4">
      <selection activeCell="O29" sqref="O29"/>
    </sheetView>
  </sheetViews>
  <sheetFormatPr defaultColWidth="9.140625" defaultRowHeight="12.75"/>
  <cols>
    <col min="1" max="1" width="63.140625" style="1" customWidth="1"/>
    <col min="2" max="4" width="21.8515625" style="1" customWidth="1"/>
    <col min="5" max="5" width="12.7109375" style="1" customWidth="1"/>
    <col min="6" max="7" width="9.140625" style="1" customWidth="1"/>
    <col min="8" max="8" width="11.8515625" style="1" bestFit="1" customWidth="1"/>
    <col min="9" max="9" width="9.7109375" style="1" bestFit="1" customWidth="1"/>
    <col min="10" max="16384" width="9.140625" style="1" customWidth="1"/>
  </cols>
  <sheetData>
    <row r="1" spans="1:4" ht="21">
      <c r="A1" s="474" t="s">
        <v>90</v>
      </c>
      <c r="B1" s="474"/>
      <c r="C1" s="474"/>
      <c r="D1" s="474"/>
    </row>
    <row r="2" spans="1:4" ht="9.75" customHeight="1" thickBot="1">
      <c r="A2" s="5"/>
      <c r="B2" s="5"/>
      <c r="C2" s="5"/>
      <c r="D2" s="5"/>
    </row>
    <row r="3" spans="1:4" ht="23.25" customHeight="1" thickTop="1">
      <c r="A3" s="475" t="s">
        <v>67</v>
      </c>
      <c r="B3" s="477" t="s">
        <v>66</v>
      </c>
      <c r="C3" s="477"/>
      <c r="D3" s="478"/>
    </row>
    <row r="4" spans="1:4" ht="42.75" thickBot="1">
      <c r="A4" s="476"/>
      <c r="B4" s="6" t="s">
        <v>45</v>
      </c>
      <c r="C4" s="6" t="s">
        <v>46</v>
      </c>
      <c r="D4" s="7" t="s">
        <v>47</v>
      </c>
    </row>
    <row r="5" spans="1:5" ht="28.5" customHeight="1" thickBot="1" thickTop="1">
      <c r="A5" s="479"/>
      <c r="B5" s="480"/>
      <c r="C5" s="480"/>
      <c r="D5" s="481"/>
      <c r="E5" s="139"/>
    </row>
    <row r="6" spans="1:4" ht="28.5" customHeight="1" thickBot="1" thickTop="1">
      <c r="A6" s="162" t="s">
        <v>86</v>
      </c>
      <c r="B6" s="57"/>
      <c r="C6" s="163"/>
      <c r="D6" s="57">
        <f>SUM(B6:C6)</f>
        <v>0</v>
      </c>
    </row>
    <row r="7" spans="1:4" ht="28.5" customHeight="1" thickBot="1" thickTop="1">
      <c r="A7" s="148" t="s">
        <v>73</v>
      </c>
      <c r="B7" s="149">
        <f>SUM(B8:B14)</f>
        <v>0</v>
      </c>
      <c r="C7" s="149">
        <f>SUM(C8:C14)</f>
        <v>0</v>
      </c>
      <c r="D7" s="150">
        <f>SUM(D8:D14)</f>
        <v>0</v>
      </c>
    </row>
    <row r="8" spans="1:4" s="4" customFormat="1" ht="21.75" thickTop="1">
      <c r="A8" s="146" t="s">
        <v>68</v>
      </c>
      <c r="B8" s="147"/>
      <c r="C8" s="147"/>
      <c r="D8" s="147">
        <f>SUM(B8:C8)</f>
        <v>0</v>
      </c>
    </row>
    <row r="9" spans="1:4" s="4" customFormat="1" ht="21">
      <c r="A9" s="140" t="s">
        <v>69</v>
      </c>
      <c r="B9" s="137"/>
      <c r="C9" s="138"/>
      <c r="D9" s="138">
        <f aca="true" t="shared" si="0" ref="D9:D16">SUM(B9:C9)</f>
        <v>0</v>
      </c>
    </row>
    <row r="10" spans="1:4" s="4" customFormat="1" ht="21">
      <c r="A10" s="140" t="s">
        <v>70</v>
      </c>
      <c r="B10" s="137"/>
      <c r="C10" s="138"/>
      <c r="D10" s="138">
        <f t="shared" si="0"/>
        <v>0</v>
      </c>
    </row>
    <row r="11" spans="1:4" s="4" customFormat="1" ht="21">
      <c r="A11" s="140" t="s">
        <v>71</v>
      </c>
      <c r="B11" s="137"/>
      <c r="C11" s="138"/>
      <c r="D11" s="137">
        <f t="shared" si="0"/>
        <v>0</v>
      </c>
    </row>
    <row r="12" spans="1:4" ht="21" hidden="1">
      <c r="A12" s="140" t="s">
        <v>35</v>
      </c>
      <c r="B12" s="137"/>
      <c r="C12" s="138"/>
      <c r="D12" s="137">
        <f t="shared" si="0"/>
        <v>0</v>
      </c>
    </row>
    <row r="13" spans="1:4" ht="21" hidden="1">
      <c r="A13" s="140" t="s">
        <v>36</v>
      </c>
      <c r="B13" s="137"/>
      <c r="C13" s="138"/>
      <c r="D13" s="137">
        <f t="shared" si="0"/>
        <v>0</v>
      </c>
    </row>
    <row r="14" spans="1:4" s="4" customFormat="1" ht="21.75" thickBot="1">
      <c r="A14" s="140" t="s">
        <v>72</v>
      </c>
      <c r="B14" s="137"/>
      <c r="C14" s="138"/>
      <c r="D14" s="137">
        <f t="shared" si="0"/>
        <v>0</v>
      </c>
    </row>
    <row r="15" spans="1:4" ht="21.75" hidden="1" thickBot="1">
      <c r="A15" s="141" t="s">
        <v>38</v>
      </c>
      <c r="B15" s="26"/>
      <c r="C15" s="27"/>
      <c r="D15" s="28">
        <f t="shared" si="0"/>
        <v>0</v>
      </c>
    </row>
    <row r="16" spans="1:4" ht="21.75" hidden="1" thickBot="1">
      <c r="A16" s="142" t="s">
        <v>40</v>
      </c>
      <c r="B16" s="143"/>
      <c r="C16" s="144"/>
      <c r="D16" s="145">
        <f t="shared" si="0"/>
        <v>0</v>
      </c>
    </row>
    <row r="17" spans="1:4" ht="27" customHeight="1" thickBot="1" thickTop="1">
      <c r="A17" s="151" t="s">
        <v>74</v>
      </c>
      <c r="B17" s="150">
        <f>SUM(B18:B22)</f>
        <v>0</v>
      </c>
      <c r="C17" s="150">
        <f>SUM(C18:C22)</f>
        <v>0</v>
      </c>
      <c r="D17" s="150">
        <f>SUM(D18:D22)</f>
        <v>0</v>
      </c>
    </row>
    <row r="18" spans="1:4" s="4" customFormat="1" ht="25.5" customHeight="1" thickTop="1">
      <c r="A18" s="140" t="s">
        <v>75</v>
      </c>
      <c r="B18" s="152"/>
      <c r="C18" s="154"/>
      <c r="D18" s="156">
        <f>SUM(B18:C18)</f>
        <v>0</v>
      </c>
    </row>
    <row r="19" spans="1:4" s="4" customFormat="1" ht="21">
      <c r="A19" s="140" t="s">
        <v>76</v>
      </c>
      <c r="B19" s="138"/>
      <c r="C19" s="155"/>
      <c r="D19" s="136">
        <f>SUM(B19:C19)</f>
        <v>0</v>
      </c>
    </row>
    <row r="20" spans="1:4" s="4" customFormat="1" ht="21">
      <c r="A20" s="140" t="s">
        <v>77</v>
      </c>
      <c r="B20" s="138"/>
      <c r="C20" s="155"/>
      <c r="D20" s="136">
        <f>SUM(B20:C20)</f>
        <v>0</v>
      </c>
    </row>
    <row r="21" spans="1:4" s="4" customFormat="1" ht="21">
      <c r="A21" s="140" t="s">
        <v>78</v>
      </c>
      <c r="B21" s="138"/>
      <c r="C21" s="155"/>
      <c r="D21" s="157">
        <f>SUM(B21:C21)</f>
        <v>0</v>
      </c>
    </row>
    <row r="22" spans="1:4" ht="21.75" thickBot="1">
      <c r="A22" s="159" t="s">
        <v>79</v>
      </c>
      <c r="B22" s="153"/>
      <c r="C22" s="160"/>
      <c r="D22" s="158">
        <f>SUM(B22:C22)</f>
        <v>0</v>
      </c>
    </row>
    <row r="23" spans="1:4" ht="22.5" thickBot="1" thickTop="1">
      <c r="A23" s="166" t="s">
        <v>87</v>
      </c>
      <c r="B23" s="161">
        <f>SUM(B7-B17)</f>
        <v>0</v>
      </c>
      <c r="C23" s="161">
        <f>SUM(C7-C17)</f>
        <v>0</v>
      </c>
      <c r="D23" s="57">
        <f>SUM(D7-D17)</f>
        <v>0</v>
      </c>
    </row>
    <row r="24" spans="1:4" ht="26.25" customHeight="1" thickBot="1" thickTop="1">
      <c r="A24" s="148" t="s">
        <v>80</v>
      </c>
      <c r="B24" s="150">
        <f>SUM(B25)</f>
        <v>0</v>
      </c>
      <c r="C24" s="150">
        <f>SUM(C25)</f>
        <v>0</v>
      </c>
      <c r="D24" s="150">
        <f>SUM(D25)</f>
        <v>0</v>
      </c>
    </row>
    <row r="25" spans="1:4" ht="26.25" customHeight="1" thickBot="1" thickTop="1">
      <c r="A25" s="164" t="s">
        <v>81</v>
      </c>
      <c r="B25" s="165"/>
      <c r="C25" s="165"/>
      <c r="D25" s="165">
        <f>SUM(B25:C25)</f>
        <v>0</v>
      </c>
    </row>
    <row r="26" spans="1:4" ht="26.25" customHeight="1" thickBot="1" thickTop="1">
      <c r="A26" s="148" t="s">
        <v>82</v>
      </c>
      <c r="B26" s="150">
        <f>SUM(B27)</f>
        <v>0</v>
      </c>
      <c r="C26" s="150">
        <f>SUM(C27)</f>
        <v>0</v>
      </c>
      <c r="D26" s="150">
        <f>SUM(B26:C26)</f>
        <v>0</v>
      </c>
    </row>
    <row r="27" spans="1:4" ht="22.5" thickBot="1" thickTop="1">
      <c r="A27" s="167" t="s">
        <v>83</v>
      </c>
      <c r="B27" s="54"/>
      <c r="C27" s="55"/>
      <c r="D27" s="56">
        <f>SUM(B27:C27)</f>
        <v>0</v>
      </c>
    </row>
    <row r="28" spans="1:4" s="4" customFormat="1" ht="22.5" thickBot="1" thickTop="1">
      <c r="A28" s="168" t="s">
        <v>88</v>
      </c>
      <c r="B28" s="161">
        <f>SUM(B24-B26)</f>
        <v>0</v>
      </c>
      <c r="C28" s="161">
        <f>SUM(C24-C26)</f>
        <v>0</v>
      </c>
      <c r="D28" s="57">
        <f>SUM(D24-D26)</f>
        <v>0</v>
      </c>
    </row>
    <row r="29" spans="1:4" ht="22.5" thickBot="1" thickTop="1">
      <c r="A29" s="148" t="s">
        <v>84</v>
      </c>
      <c r="B29" s="150">
        <f>SUM(B30)</f>
        <v>0</v>
      </c>
      <c r="C29" s="150">
        <f>SUM(C30)</f>
        <v>0</v>
      </c>
      <c r="D29" s="150">
        <f>SUM(B29:C29)</f>
        <v>0</v>
      </c>
    </row>
    <row r="30" spans="1:4" ht="22.5" thickBot="1" thickTop="1">
      <c r="A30" s="140" t="s">
        <v>85</v>
      </c>
      <c r="B30" s="46"/>
      <c r="C30" s="27"/>
      <c r="D30" s="28">
        <f>SUM(B30:C30)</f>
        <v>0</v>
      </c>
    </row>
    <row r="31" spans="1:4" s="4" customFormat="1" ht="22.5" thickBot="1" thickTop="1">
      <c r="A31" s="168" t="s">
        <v>89</v>
      </c>
      <c r="B31" s="161">
        <f>SUM(B29)</f>
        <v>0</v>
      </c>
      <c r="C31" s="161">
        <v>0</v>
      </c>
      <c r="D31" s="57">
        <f>SUM(B31:C31)</f>
        <v>0</v>
      </c>
    </row>
    <row r="32" spans="1:4" ht="64.5" thickBot="1" thickTop="1">
      <c r="A32" s="169" t="s">
        <v>91</v>
      </c>
      <c r="B32" s="170">
        <f>SUM(B6,B23,B28,B31)</f>
        <v>0</v>
      </c>
      <c r="C32" s="170">
        <f>SUM(C6,C23,C28,C31)</f>
        <v>0</v>
      </c>
      <c r="D32" s="171">
        <f>SUM(D6,D23,D28,D31)</f>
        <v>0</v>
      </c>
    </row>
    <row r="33" spans="1:4" ht="19.5" thickTop="1">
      <c r="A33" s="2"/>
      <c r="B33" s="3"/>
      <c r="C33" s="3"/>
      <c r="D33" s="3"/>
    </row>
    <row r="34" spans="1:4" ht="18.75">
      <c r="A34" s="2"/>
      <c r="B34" s="3"/>
      <c r="C34" s="3"/>
      <c r="D34" s="3"/>
    </row>
    <row r="35" spans="2:4" ht="18.75">
      <c r="B35" s="3"/>
      <c r="C35" s="3"/>
      <c r="D35" s="3"/>
    </row>
    <row r="36" spans="2:4" ht="18.75">
      <c r="B36" s="3"/>
      <c r="C36" s="3"/>
      <c r="D36" s="3"/>
    </row>
  </sheetData>
  <sheetProtection/>
  <mergeCells count="4">
    <mergeCell ref="A1:D1"/>
    <mergeCell ref="A3:A4"/>
    <mergeCell ref="B3:D3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2016-12-13T15:31:07Z</cp:lastPrinted>
  <dcterms:created xsi:type="dcterms:W3CDTF">1996-10-14T23:33:28Z</dcterms:created>
  <dcterms:modified xsi:type="dcterms:W3CDTF">2016-12-18T13:38:01Z</dcterms:modified>
  <cp:category/>
  <cp:version/>
  <cp:contentType/>
  <cp:contentStatus/>
</cp:coreProperties>
</file>